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756" documentId="13_ncr:1_{F6CB121F-512D-4AA6-A0C1-0FB36C537598}" xr6:coauthVersionLast="47" xr6:coauthVersionMax="47" xr10:uidLastSave="{D08A85C9-1ED5-494B-9158-3D4B8C4E5BF4}"/>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4"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<sst xmlns="http://schemas.openxmlformats.org/spreadsheetml/2006/main" count="179020" uniqueCount="39102">
  <si>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</si>
  <si>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</si>
  <si>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</si>
  <si>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</si>
  <si>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</si>
  <si>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</si>
  <si>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</si>
  <si>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</si>
  <si>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</si>
  <si>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</si>
  <si>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</si>
  <si>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</si>
  <si>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</si>
  <si>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</si>
  <si>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</si>
  <si>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</si>
  <si>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</si>
  <si>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</si>
  <si>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</si>
  <si>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</si>
  <si>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</si>
  <si>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</si>
  <si>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</si>
  <si>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</si>
  <si>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</si>
  <si>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</si>
  <si>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</si>
  <si>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</si>
  <si>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</si>
  <si>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</si>
  <si>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</si>
  <si>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</si>
  <si>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</si>
  <si>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</si>
  <si>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</si>
  <si>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</si>
  <si>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</si>
  <si>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</si>
  <si>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</si>
  <si>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</si>
  <si>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</si>
  <si>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</si>
  <si>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</si>
  <si>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</si>
  <si>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</si>
  <si>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</si>
  <si>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</si>
  <si>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</si>
  <si>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</si>
  <si>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</si>
  <si>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</si>
  <si>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</si>
  <si>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</si>
  <si>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</si>
  <si>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</si>
  <si>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</si>
  <si>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</si>
  <si>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</si>
  <si>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</si>
  <si>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</si>
  <si>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</si>
  <si>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</si>
  <si>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</si>
  <si>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</si>
  <si>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</si>
  <si>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</si>
  <si>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</si>
  <si>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</si>
  <si>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</si>
  <si>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</si>
  <si>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</si>
  <si>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</si>
  <si>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</si>
  <si>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</si>
  <si>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</si>
  <si>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</si>
  <si>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</si>
  <si>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</si>
  <si>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</si>
  <si>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</si>
  <si>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</si>
  <si>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</si>
  <si>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</si>
  <si>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</si>
  <si>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</si>
  <si>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</si>
  <si>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</si>
  <si>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</si>
  <si>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</si>
  <si>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</si>
  <si>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</si>
  <si>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</si>
  <si>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</si>
  <si>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</si>
  <si>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</si>
  <si>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</si>
  <si>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</si>
  <si>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</si>
  <si>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</si>
  <si>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</si>
  <si>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</si>
  <si>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</si>
  <si>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</si>
  <si>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</si>
  <si>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</si>
  <si>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</si>
  <si>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</si>
  <si>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</si>
  <si>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</si>
  <si>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</si>
  <si>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</si>
  <si>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</si>
  <si>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</si>
  <si>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</si>
  <si>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</si>
  <si>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</si>
  <si>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</si>
  <si>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</si>
  <si>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</si>
  <si>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</si>
  <si>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</si>
  <si>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</si>
  <si>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</si>
  <si>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</si>
  <si>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</si>
  <si>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</si>
  <si>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</si>
  <si>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</si>
  <si>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</si>
  <si>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</si>
  <si>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</si>
  <si>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</si>
  <si>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</si>
  <si>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</si>
  <si>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</si>
  <si>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</si>
  <si>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</si>
  <si>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</si>
  <si>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</si>
  <si>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</si>
  <si>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</si>
  <si>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</si>
  <si>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</si>
  <si>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</si>
  <si>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</si>
  <si>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</si>
  <si>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</si>
  <si>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</si>
  <si>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</si>
  <si>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</si>
  <si>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</si>
  <si>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</si>
  <si>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</si>
  <si>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</si>
  <si>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</si>
  <si>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</si>
  <si>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</si>
  <si>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</si>
  <si>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</si>
  <si>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</si>
  <si>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</si>
  <si>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</si>
  <si>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</si>
  <si>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</si>
  <si>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</si>
  <si>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</si>
  <si>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</si>
  <si>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</si>
  <si>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</si>
  <si>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</si>
  <si>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</si>
  <si>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</si>
  <si>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</si>
  <si>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</si>
  <si>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</si>
  <si>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</si>
  <si>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</si>
  <si>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</si>
  <si>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</si>
  <si>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</si>
  <si>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</si>
  <si>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</si>
  <si>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</si>
  <si>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</si>
  <si>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</si>
  <si>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</si>
  <si>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</si>
  <si>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</si>
  <si>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</si>
  <si>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</si>
  <si>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</si>
  <si>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</si>
  <si>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</si>
  <si>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</si>
  <si>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</si>
  <si>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</si>
  <si>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</si>
  <si>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</si>
  <si>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</si>
  <si>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</si>
  <si>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</si>
  <si>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</si>
  <si>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</si>
  <si>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</si>
  <si>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</si>
  <si>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</si>
  <si>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</si>
  <si>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</si>
  <si>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</si>
  <si>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</si>
  <si>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</si>
  <si>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</si>
  <si>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</si>
  <si>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</si>
  <si>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</si>
  <si>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</si>
  <si>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</si>
  <si>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</si>
  <si>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</si>
  <si>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</si>
  <si>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</si>
  <si>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</si>
  <si>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</si>
  <si>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</si>
  <si>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</si>
  <si>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</si>
  <si>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</si>
  <si>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</si>
  <si>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</si>
  <si>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</si>
  <si>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</si>
  <si>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</si>
  <si>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</si>
  <si>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</si>
  <si>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</si>
  <si>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</si>
  <si>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</si>
  <si>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</si>
  <si>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</si>
  <si>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</si>
  <si>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</si>
  <si>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</si>
  <si>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</si>
  <si>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</si>
  <si>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</si>
  <si>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</si>
  <si>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</si>
  <si>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</si>
  <si>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</si>
  <si>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</si>
  <si>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</si>
  <si>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</si>
  <si>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</si>
  <si>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</si>
  <si>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</si>
  <si>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</si>
  <si>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</si>
  <si>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</si>
  <si>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</si>
  <si>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</si>
  <si>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</si>
  <si>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</si>
  <si>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</si>
  <si>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</si>
  <si>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</si>
  <si>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</si>
  <si>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</si>
  <si>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</si>
  <si>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</si>
  <si>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</si>
  <si>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</si>
  <si>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</si>
  <si>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</si>
  <si>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</si>
  <si>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</si>
  <si>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</si>
  <si>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</si>
  <si>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</si>
  <si>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</si>
  <si>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</si>
  <si>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</si>
  <si>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</si>
  <si>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</si>
  <si>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</si>
  <si>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</si>
  <si>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</si>
  <si>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</si>
  <si>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</si>
  <si>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</si>
  <si>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</si>
  <si>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</si>
  <si>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</si>
  <si>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</si>
  <si>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</si>
  <si>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</si>
  <si>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</si>
  <si>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</si>
  <si>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</si>
  <si>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</si>
  <si>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</si>
  <si>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</si>
  <si>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</si>
  <si>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</si>
  <si>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</si>
  <si>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</si>
  <si>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</si>
  <si>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</si>
  <si>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</si>
  <si>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</si>
  <si>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</si>
  <si>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</si>
  <si>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</si>
  <si>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</si>
  <si>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</si>
  <si>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</si>
  <si>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</si>
  <si>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</si>
  <si>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</si>
  <si>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</si>
  <si>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</si>
  <si>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</si>
  <si>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</si>
  <si>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</si>
  <si>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</si>
  <si>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</si>
  <si>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</si>
  <si>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</si>
  <si>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</si>
  <si>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</si>
  <si>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</si>
  <si>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</si>
  <si>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</si>
  <si>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</si>
  <si>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</si>
  <si>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</si>
  <si>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</si>
  <si>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</si>
  <si>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</si>
  <si>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</si>
  <si>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</si>
  <si>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</si>
  <si>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</si>
  <si>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</si>
  <si>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</si>
  <si>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</si>
  <si>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</si>
  <si>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</si>
  <si>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</si>
  <si>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</si>
  <si>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</si>
  <si>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</si>
  <si>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</si>
  <si>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</si>
  <si>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</si>
  <si>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</si>
  <si>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</si>
  <si>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</si>
  <si>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</si>
  <si>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</si>
  <si>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</si>
  <si>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</si>
  <si>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</si>
  <si>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</si>
  <si>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</si>
  <si>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</si>
  <si>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</si>
  <si>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</si>
  <si>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</si>
  <si>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</si>
  <si>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</si>
  <si>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</si>
  <si>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</si>
  <si>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</si>
  <si>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</si>
  <si>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</si>
  <si>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</si>
  <si>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</si>
  <si>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</si>
  <si>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</si>
  <si>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</si>
  <si>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</si>
  <si>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</si>
  <si>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</si>
  <si>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</si>
  <si>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</si>
  <si>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</si>
  <si>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</si>
  <si>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</si>
  <si>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</si>
  <si>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</si>
  <si>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</si>
  <si>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</si>
  <si>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</si>
  <si>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</si>
  <si>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</si>
  <si>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</si>
  <si>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</si>
  <si>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</si>
  <si>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</si>
  <si>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</si>
  <si>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</si>
  <si>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</si>
  <si>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</si>
  <si>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</si>
  <si>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</si>
  <si>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</si>
  <si>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</si>
  <si>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</si>
  <si>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</si>
  <si>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</si>
  <si>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</si>
  <si>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</si>
  <si>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</si>
  <si>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</si>
  <si>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</si>
  <si>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</si>
  <si>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</si>
  <si>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</si>
  <si>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</si>
  <si>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</si>
  <si>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</si>
  <si>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</si>
  <si>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</si>
  <si>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</si>
  <si>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</si>
  <si>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</si>
  <si>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</si>
  <si>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</si>
  <si>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</si>
  <si>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</si>
  <si>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</si>
  <si>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</si>
  <si>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</si>
  <si>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</si>
  <si>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</si>
  <si>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</si>
  <si>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</si>
  <si>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</si>
  <si>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</si>
  <si>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</si>
  <si>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</si>
  <si>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</si>
  <si>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</si>
  <si>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</si>
  <si>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</si>
  <si>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</si>
  <si>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</si>
  <si>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</si>
  <si>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</si>
  <si>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</si>
  <si>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</si>
  <si>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</si>
  <si>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</si>
  <si>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</si>
  <si>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</si>
  <si>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</si>
  <si>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</si>
  <si>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</si>
  <si>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</si>
  <si>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</si>
  <si>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</si>
  <si>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</si>
  <si>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</si>
  <si>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</si>
  <si>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</si>
  <si>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</si>
  <si>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</si>
  <si>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</si>
  <si>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</si>
  <si>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</si>
  <si>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</si>
  <si>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</si>
  <si>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</si>
  <si>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</si>
  <si>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</si>
  <si>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</si>
  <si>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</si>
  <si>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</si>
  <si>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</si>
  <si>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</si>
  <si>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</si>
  <si>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</si>
  <si>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</si>
  <si>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</si>
  <si>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</si>
  <si>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</si>
  <si>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</si>
  <si>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</si>
  <si>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</si>
  <si>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</si>
  <si>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</si>
  <si>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</si>
  <si>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</si>
  <si>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</si>
  <si>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</si>
  <si>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</si>
  <si>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</si>
  <si>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</si>
  <si>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</si>
  <si>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</si>
  <si>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</si>
  <si>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</si>
  <si>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</si>
  <si>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</si>
  <si>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</si>
  <si>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</si>
  <si>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</si>
  <si>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</si>
  <si>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</si>
  <si>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</si>
  <si>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</si>
  <si>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</si>
  <si>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</si>
  <si>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</si>
  <si>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</si>
  <si>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</si>
  <si>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</si>
  <si>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</si>
  <si>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</si>
  <si>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</si>
  <si>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</si>
  <si>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</si>
  <si>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</si>
  <si>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</si>
  <si>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</si>
  <si>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</si>
  <si>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</si>
  <si>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</si>
  <si>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</si>
  <si>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</si>
  <si>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</si>
  <si>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</si>
  <si>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</si>
  <si>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</si>
  <si>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</si>
  <si>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</si>
  <si>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</si>
  <si>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</si>
  <si>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</si>
  <si>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</si>
  <si>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</si>
  <si>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</si>
  <si>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</si>
  <si>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</si>
  <si>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</si>
  <si>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</si>
  <si>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</si>
  <si>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</si>
  <si>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</si>
  <si>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</si>
  <si>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</si>
  <si>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</si>
  <si>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</si>
  <si>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</si>
  <si>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</si>
  <si>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</si>
  <si>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</si>
  <si>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</si>
  <si>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</si>
  <si>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</si>
  <si>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</si>
  <si>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</si>
  <si>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</si>
  <si>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</si>
  <si>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</si>
  <si>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</si>
  <si>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</si>
  <si>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</si>
  <si>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</si>
  <si>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</si>
  <si>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</si>
  <si>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</si>
  <si>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</si>
  <si>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</si>
  <si>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</si>
  <si>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</si>
  <si>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</si>
  <si>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</si>
  <si>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</si>
  <si>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</si>
  <si>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</si>
  <si>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</si>
  <si>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</si>
  <si>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</si>
  <si>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</si>
  <si>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</si>
  <si>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</si>
  <si>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</si>
  <si>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</si>
  <si>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</si>
  <si>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</si>
  <si>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</si>
  <si>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</si>
  <si>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</si>
  <si>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</si>
  <si>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</si>
  <si>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</si>
  <si>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</si>
  <si>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</si>
  <si>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</si>
  <si>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</si>
  <si>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</si>
  <si>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</si>
  <si>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</si>
  <si>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</si>
  <si>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</si>
  <si>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</si>
  <si>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</si>
  <si>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</si>
  <si>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</si>
  <si>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</si>
  <si>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</si>
  <si>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</si>
  <si>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</si>
  <si>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</si>
  <si>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</si>
  <si>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</si>
  <si>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</si>
  <si>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</si>
  <si>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</si>
  <si>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</si>
  <si>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</si>
  <si>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</si>
  <si>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</si>
  <si>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</si>
  <si>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</si>
  <si>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</si>
  <si>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</si>
  <si>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</si>
  <si>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</si>
  <si>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</si>
  <si>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</si>
  <si>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</si>
  <si>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</si>
  <si>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</si>
  <si>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</si>
  <si>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</si>
  <si>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</si>
  <si>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</si>
  <si>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</si>
  <si>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</si>
  <si>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</si>
  <si>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</si>
  <si>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</si>
  <si>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</si>
  <si>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</si>
  <si>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</si>
  <si>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</si>
  <si>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</si>
  <si>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</si>
  <si>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</si>
  <si>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</si>
  <si>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</si>
  <si>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</si>
  <si>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</si>
  <si>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</si>
  <si>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</si>
  <si>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</si>
  <si>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</si>
  <si>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</si>
  <si>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</si>
  <si>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</si>
  <si>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</si>
  <si>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</si>
  <si>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</si>
  <si>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</si>
  <si>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</si>
  <si>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</si>
  <si>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</si>
  <si>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</si>
  <si>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</si>
  <si>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</si>
  <si>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</si>
  <si>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</si>
  <si>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</si>
  <si>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</si>
  <si>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</si>
  <si>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</si>
  <si>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</si>
  <si>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</si>
  <si>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</si>
  <si>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</si>
  <si>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</si>
  <si>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</si>
  <si>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</si>
  <si>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</si>
  <si>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</si>
  <si>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</si>
  <si>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</si>
  <si>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</si>
  <si>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</si>
  <si>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</si>
  <si>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</si>
  <si>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</si>
  <si>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</si>
  <si>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</si>
  <si>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</si>
  <si>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</si>
  <si>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</si>
  <si>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</si>
  <si>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</si>
  <si>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</si>
  <si>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</si>
  <si>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</si>
  <si>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</si>
  <si>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</si>
  <si>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</si>
  <si>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</si>
  <si>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</si>
  <si>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</si>
  <si>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</si>
  <si>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</si>
  <si>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</si>
  <si>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</si>
  <si>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</si>
  <si>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</si>
  <si>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</si>
  <si>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</si>
  <si>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</si>
  <si>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</si>
  <si>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</si>
  <si>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</si>
  <si>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</si>
  <si>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</si>
  <si>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</si>
  <si>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</si>
  <si>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</si>
  <si>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</si>
  <si>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</si>
  <si>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</si>
  <si>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</si>
  <si>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</si>
  <si>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</si>
  <si>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</si>
  <si>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</si>
  <si>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</si>
  <si>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</si>
  <si>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</si>
  <si>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</si>
  <si>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</si>
  <si>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</si>
  <si>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</si>
  <si>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</si>
  <si>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</si>
  <si>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</si>
  <si>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</si>
  <si>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</si>
  <si>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</si>
  <si>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</si>
  <si>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</si>
  <si>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</si>
  <si>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</si>
  <si>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</si>
  <si>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</si>
  <si>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</si>
  <si>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</si>
  <si>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</si>
  <si>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</si>
  <si>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</si>
  <si>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</si>
  <si>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</si>
  <si>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</si>
  <si>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</si>
  <si>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</si>
  <si>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</si>
  <si>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</si>
  <si>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</si>
  <si>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</si>
  <si>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</si>
  <si>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</si>
  <si>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</si>
  <si>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</si>
  <si>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</si>
  <si>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</si>
  <si>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</si>
  <si>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</si>
  <si>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</si>
  <si>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</si>
  <si>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</si>
  <si>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</si>
  <si>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</si>
  <si>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</si>
  <si>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</si>
  <si>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</si>
  <si>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</si>
  <si>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</si>
  <si>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</si>
  <si>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</si>
  <si>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</si>
  <si>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</si>
  <si>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</si>
  <si>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</si>
  <si>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</si>
  <si>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</si>
  <si>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</si>
  <si>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</si>
  <si>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</si>
  <si>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</si>
  <si>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</si>
  <si>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</si>
  <si>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</si>
  <si>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</si>
  <si>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</si>
  <si>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</si>
  <si>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</si>
  <si>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</si>
  <si>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</si>
  <si>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</si>
  <si>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</si>
  <si>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</si>
  <si>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</si>
  <si>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</si>
  <si>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</si>
  <si>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</si>
  <si>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</si>
  <si>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</si>
  <si>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</si>
  <si>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</si>
  <si>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</si>
  <si>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</si>
  <si>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</si>
  <si>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</si>
  <si>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</si>
  <si>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</si>
  <si>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</si>
  <si>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</si>
  <si>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</si>
  <si>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</si>
  <si>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</si>
  <si>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</si>
  <si>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</si>
  <si>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</si>
  <si>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</si>
  <si>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</si>
  <si>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</si>
  <si>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</si>
  <si>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</si>
  <si>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</si>
  <si>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</si>
  <si>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</si>
  <si>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</si>
  <si>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</si>
  <si>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</si>
  <si>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</si>
  <si>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</si>
  <si>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</si>
  <si>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</si>
  <si>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</si>
  <si>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</si>
  <si>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</si>
  <si>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</si>
  <si>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</si>
  <si>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</si>
  <si>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</si>
  <si>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</si>
  <si>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</si>
  <si>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</si>
  <si>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</si>
  <si>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</si>
  <si>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</si>
  <si>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</si>
  <si>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</si>
  <si>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</si>
  <si>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</si>
  <si>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</si>
  <si>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</si>
  <si>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</si>
  <si>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</si>
  <si>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</si>
  <si>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</si>
  <si>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</si>
  <si>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</si>
  <si>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</si>
  <si>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</si>
  <si>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</si>
  <si>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</si>
  <si>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</si>
  <si>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</si>
  <si>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</si>
  <si>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</si>
  <si>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</si>
  <si>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</si>
  <si>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</si>
  <si>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</si>
  <si>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</si>
  <si>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</si>
  <si>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</si>
  <si>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</si>
  <si>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</si>
  <si>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</si>
  <si>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</si>
  <si>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</si>
  <si>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</si>
  <si>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</si>
  <si>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</si>
  <si>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</si>
  <si>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</si>
  <si>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</si>
  <si>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</si>
  <si>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</si>
  <si>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</si>
  <si>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</si>
  <si>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</si>
  <si>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</si>
  <si>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</si>
  <si>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</si>
  <si>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</si>
  <si>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</si>
  <si>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</si>
  <si>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</si>
  <si>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</si>
  <si>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</si>
  <si>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</si>
  <si>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</si>
  <si>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</si>
  <si>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</si>
  <si>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</si>
  <si>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</si>
  <si>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</si>
  <si>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</si>
  <si>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</si>
  <si>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</si>
  <si>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</si>
  <si>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</si>
  <si>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</si>
  <si>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</si>
  <si>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</si>
  <si>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</si>
  <si>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</si>
  <si>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</si>
  <si>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</si>
  <si>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</si>
  <si>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</si>
  <si>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</si>
  <si>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</si>
  <si>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</si>
  <si>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</si>
  <si>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</si>
  <si>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</si>
  <si>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</si>
  <si>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</si>
  <si>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</si>
  <si>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</si>
  <si>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</si>
  <si>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</si>
  <si>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</si>
  <si>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</si>
  <si>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</si>
  <si>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</si>
  <si>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</si>
  <si>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</si>
  <si>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</si>
  <si>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</si>
  <si>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</si>
  <si>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</si>
  <si>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</si>
  <si>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</si>
  <si>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</si>
  <si>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</si>
  <si>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</si>
  <si>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</si>
  <si>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</si>
  <si>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</si>
  <si>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</si>
  <si>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</si>
  <si>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</si>
  <si>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</si>
  <si>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</si>
  <si>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</si>
  <si>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</si>
  <si>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</si>
  <si>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</si>
  <si>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</si>
  <si>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</si>
  <si>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</si>
  <si>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</si>
  <si>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</si>
  <si>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</si>
  <si>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</si>
  <si>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</si>
  <si>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</si>
  <si>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</si>
  <si>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</si>
  <si>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</si>
  <si>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</si>
  <si>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</si>
  <si>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</si>
  <si>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</si>
  <si>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</si>
  <si>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</si>
  <si>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</si>
  <si>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</si>
  <si>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</si>
  <si>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</si>
  <si>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</si>
  <si>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</si>
  <si>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</si>
  <si>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</si>
  <si>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</si>
  <si>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</si>
  <si>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</si>
  <si>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</si>
  <si>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</si>
  <si>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</si>
  <si>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</si>
  <si>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</si>
  <si>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</si>
  <si>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</si>
  <si>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</si>
  <si>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</si>
  <si>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</si>
  <si>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</si>
  <si>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</si>
  <si>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</si>
  <si>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</si>
  <si>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</si>
  <si>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</si>
  <si>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</si>
  <si>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</si>
  <si>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</si>
  <si>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</si>
  <si>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</si>
  <si>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</si>
  <si>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</si>
  <si>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</si>
  <si>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</si>
  <si>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</si>
  <si>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</si>
  <si>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</si>
  <si>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</si>
  <si>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</si>
  <si>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</si>
  <si>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</si>
  <si>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</si>
  <si>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</si>
  <si>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</si>
  <si>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</si>
  <si>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</si>
  <si>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</si>
  <si>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</si>
  <si>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</si>
  <si>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</si>
  <si>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</si>
  <si>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</si>
  <si>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</si>
  <si>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</si>
  <si>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</si>
  <si>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</si>
  <si>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</si>
  <si>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</si>
  <si>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</si>
  <si>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</si>
  <si>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</si>
  <si>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</si>
  <si>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</si>
  <si>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</si>
  <si>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</si>
  <si>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</si>
  <si>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</si>
  <si>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</si>
  <si>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</si>
  <si>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</si>
  <si>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</si>
  <si>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</si>
  <si>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</si>
  <si>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</si>
  <si>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</si>
  <si>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</si>
  <si>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</si>
  <si>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</si>
  <si>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</si>
  <si>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</si>
  <si>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</si>
  <si>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</si>
  <si>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</si>
  <si>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</si>
  <si>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</si>
  <si>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</si>
  <si>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</si>
  <si>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</si>
  <si>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</si>
  <si>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</si>
  <si>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</si>
  <si>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</si>
  <si>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</si>
  <si>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</si>
  <si>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</si>
  <si>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</si>
  <si>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</si>
  <si>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</si>
  <si>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</si>
  <si>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</si>
  <si>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</si>
  <si>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</si>
  <si>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</si>
  <si>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</si>
  <si>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</si>
  <si>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</si>
  <si>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</si>
  <si>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</si>
  <si>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</si>
  <si>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</si>
  <si>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</si>
  <si>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</si>
  <si>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</si>
  <si>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</si>
  <si>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</si>
  <si>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</si>
  <si>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</si>
  <si>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</si>
  <si>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</si>
  <si>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</si>
  <si>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</si>
  <si>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</si>
  <si>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</si>
  <si>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</si>
  <si>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</si>
  <si>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</si>
  <si>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</si>
  <si>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</si>
  <si>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</si>
  <si>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</si>
  <si>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</si>
  <si>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</si>
  <si>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</si>
  <si>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</si>
  <si>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</si>
  <si>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</si>
  <si>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</si>
  <si>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</si>
  <si>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</si>
  <si>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</si>
  <si>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</si>
  <si>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</si>
  <si>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</si>
  <si>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</si>
  <si>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</si>
  <si>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</si>
  <si>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</si>
  <si>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</si>
  <si>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</si>
  <si>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</si>
  <si>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</si>
  <si>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</si>
  <si>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</si>
  <si>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</si>
  <si>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</si>
  <si>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</si>
  <si>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</si>
  <si>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</si>
  <si>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</si>
  <si>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</si>
  <si>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</si>
  <si>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</si>
  <si>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</si>
  <si>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</si>
  <si>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</si>
  <si>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</si>
  <si>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</si>
  <si>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</si>
  <si>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</si>
  <si>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</si>
  <si>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</si>
  <si>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</si>
  <si>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</si>
  <si>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</si>
  <si>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</si>
  <si>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</si>
  <si>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</si>
  <si>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</si>
  <si>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</si>
  <si>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</si>
  <si>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</si>
  <si>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</si>
  <si>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</si>
  <si>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</si>
  <si>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</si>
  <si>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</si>
  <si>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</si>
  <si>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</si>
  <si>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</si>
  <si>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</si>
  <si>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</si>
  <si>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</si>
  <si>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</si>
  <si>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</si>
  <si>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</si>
  <si>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</si>
  <si>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</si>
  <si>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</si>
  <si>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</si>
  <si>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</si>
  <si>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</si>
  <si>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</si>
  <si>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</si>
  <si>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</si>
  <si>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</si>
  <si>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</si>
  <si>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</si>
  <si>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</si>
  <si>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</si>
  <si>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</si>
  <si>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</si>
  <si>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</si>
  <si>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</si>
  <si>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</si>
  <si>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</si>
  <si>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</si>
  <si>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</si>
  <si>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</si>
  <si>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</si>
  <si>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</si>
  <si>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</si>
  <si>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</si>
  <si>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</si>
  <si>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</si>
  <si>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</si>
  <si>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</si>
  <si>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</si>
  <si>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</si>
  <si>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</si>
  <si>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</si>
  <si>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</si>
  <si>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</si>
  <si>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</si>
  <si>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</si>
  <si>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</si>
  <si>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</si>
  <si>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</si>
  <si>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</si>
  <si>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</si>
  <si>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</si>
  <si>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</si>
  <si>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</si>
  <si>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</si>
  <si>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</si>
  <si>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</si>
  <si>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</si>
  <si>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</si>
  <si>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</si>
  <si>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</si>
  <si>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</si>
  <si>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</si>
  <si>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</si>
  <si>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</si>
  <si>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</si>
  <si>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</si>
  <si>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</si>
  <si>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</si>
  <si>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</si>
  <si>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</si>
  <si>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</si>
  <si>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</si>
  <si>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</si>
  <si>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</si>
  <si>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</si>
  <si>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</si>
  <si>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</si>
  <si>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</si>
  <si>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</si>
  <si>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</si>
  <si>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</si>
  <si>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</si>
  <si>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</si>
  <si>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</si>
  <si>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</si>
  <si>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</si>
  <si>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</si>
  <si>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</si>
  <si>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</si>
  <si>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</si>
  <si>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</si>
  <si>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</si>
  <si>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</si>
  <si>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</si>
  <si>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</si>
  <si>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</si>
  <si>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</si>
  <si>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</si>
  <si>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</si>
  <si>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</si>
  <si>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</si>
  <si>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</si>
  <si>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</si>
  <si>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</si>
  <si>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</si>
  <si>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</si>
  <si>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</si>
  <si>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</si>
  <si>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</si>
  <si>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</si>
  <si>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</si>
  <si>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</si>
  <si>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</si>
  <si>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</si>
  <si>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</si>
  <si>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</si>
  <si>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</si>
  <si>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</si>
  <si>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</si>
  <si>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</si>
  <si>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</si>
  <si>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</si>
  <si>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</si>
  <si>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</si>
  <si>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</si>
  <si>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</si>
  <si>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</si>
  <si>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</si>
  <si>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</si>
  <si>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</si>
  <si>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</si>
  <si>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</si>
  <si>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</si>
  <si>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</si>
  <si>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</si>
  <si>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</si>
  <si>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</si>
  <si>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</si>
  <si>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</si>
  <si>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</si>
  <si>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</si>
  <si>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</si>
  <si>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</si>
  <si>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</si>
  <si>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</si>
  <si>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</si>
  <si>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</si>
  <si>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</si>
  <si>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</si>
  <si>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</si>
  <si>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</si>
  <si>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</si>
  <si>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</si>
  <si>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</si>
  <si>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</si>
  <si>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</si>
  <si>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</si>
  <si>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</si>
  <si>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</si>
  <si>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</si>
  <si>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</si>
  <si>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</si>
  <si>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</si>
  <si>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</si>
  <si>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</si>
  <si>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</si>
  <si>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</si>
  <si>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</si>
  <si>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</si>
  <si>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</si>
  <si>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</si>
  <si>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</si>
  <si>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</si>
  <si>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</si>
  <si>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</si>
  <si>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</si>
  <si>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</si>
  <si>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</si>
  <si>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</si>
  <si>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</si>
  <si>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</si>
  <si>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</si>
  <si>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</si>
  <si>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</si>
  <si>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</si>
  <si>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</si>
  <si>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</si>
  <si>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</si>
  <si>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</si>
  <si>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</si>
  <si>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</si>
  <si>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</si>
  <si>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</si>
  <si>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</si>
  <si>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</si>
  <si>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</si>
  <si>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</si>
  <si>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</si>
  <si>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</si>
  <si>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</si>
  <si>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</si>
  <si>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</si>
  <si>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</si>
  <si>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</si>
  <si>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</si>
  <si>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</si>
  <si>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</si>
  <si>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</si>
  <si>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</si>
  <si>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</si>
  <si>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</si>
  <si>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</si>
  <si>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</si>
  <si>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</si>
  <si>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</si>
  <si>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</si>
  <si>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</si>
  <si>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</si>
  <si>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</si>
  <si>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</si>
  <si>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</si>
  <si>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</si>
  <si>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</si>
  <si>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</si>
  <si>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</si>
  <si>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</si>
  <si>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</si>
  <si>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</si>
  <si>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</si>
  <si>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</si>
  <si>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</si>
  <si>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</si>
  <si>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</si>
  <si>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</si>
  <si>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</si>
  <si>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</si>
  <si>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</si>
  <si>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</si>
  <si>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</si>
  <si>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</si>
  <si>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</si>
  <si>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</si>
  <si>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</si>
  <si>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</si>
  <si>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</si>
  <si>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</si>
  <si>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</si>
  <si>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</si>
  <si>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</si>
  <si>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</si>
  <si>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</si>
  <si>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</si>
  <si>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</si>
  <si>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</si>
  <si>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</si>
  <si>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</si>
  <si>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</si>
  <si>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</si>
  <si>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</si>
  <si>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</si>
  <si>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</si>
  <si>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</si>
  <si>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</si>
  <si>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</si>
  <si>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</si>
  <si>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</si>
  <si>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</si>
  <si>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</si>
  <si>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</si>
  <si>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</si>
  <si>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</si>
  <si>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</si>
  <si>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</si>
  <si>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</si>
  <si>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</si>
  <si>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</si>
  <si>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</si>
  <si>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</si>
  <si>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</si>
  <si>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</si>
  <si>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</si>
  <si>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</si>
  <si>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</si>
  <si>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</si>
  <si>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</si>
  <si>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</si>
  <si>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</si>
  <si>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</si>
  <si>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</si>
  <si>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</si>
  <si>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</si>
  <si>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</si>
  <si>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</si>
  <si>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</si>
  <si>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</si>
  <si>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</si>
  <si>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</si>
  <si>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</si>
  <si>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</si>
  <si>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</si>
  <si>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</si>
  <si>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</si>
  <si>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</si>
  <si>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</si>
  <si>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</si>
  <si>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</si>
  <si>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</si>
  <si>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</si>
  <si>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</si>
  <si>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</si>
  <si>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</si>
  <si>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</si>
  <si>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</si>
  <si>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</si>
  <si>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</si>
  <si>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</si>
  <si>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</si>
  <si>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</si>
  <si>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</si>
  <si>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</si>
  <si>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</si>
  <si>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</si>
  <si>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</si>
  <si>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</si>
  <si>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</si>
  <si>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</si>
  <si>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</si>
  <si>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</si>
  <si>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</si>
  <si>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</si>
  <si>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</si>
  <si>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</si>
  <si>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</si>
  <si>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</si>
  <si>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</si>
  <si>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</si>
  <si>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</si>
  <si>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</si>
  <si>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</si>
  <si>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</si>
  <si>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</si>
  <si>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</si>
  <si>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</si>
  <si>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</si>
  <si>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</si>
  <si>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</si>
  <si>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</si>
  <si>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</si>
  <si>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</si>
  <si>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</si>
  <si>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</si>
  <si>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</si>
  <si>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</si>
  <si>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</si>
  <si>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</si>
  <si>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</si>
  <si>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</si>
  <si>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</si>
  <si>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</si>
  <si>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</si>
  <si>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</si>
  <si>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</si>
  <si>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</si>
  <si>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</si>
  <si>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</si>
  <si>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</si>
  <si>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</si>
  <si>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</si>
  <si>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</si>
  <si>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</si>
  <si>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</si>
  <si>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</si>
  <si>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</si>
  <si>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</si>
  <si>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</si>
  <si>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</si>
  <si>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</si>
  <si>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</si>
  <si>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</si>
  <si>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</si>
  <si>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</si>
  <si>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</si>
  <si>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</si>
  <si>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</si>
  <si>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</si>
  <si>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</si>
  <si>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</si>
  <si>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</si>
  <si>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</si>
  <si>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</si>
  <si>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</si>
  <si>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</si>
  <si>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</si>
  <si>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</si>
  <si>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</si>
  <si>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</si>
  <si>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</si>
  <si>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</si>
  <si>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</si>
  <si>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</si>
  <si>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</si>
  <si>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</si>
  <si>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</si>
  <si>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</si>
  <si>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</si>
  <si>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</si>
  <si>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</si>
  <si>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</si>
  <si>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</si>
  <si>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</si>
  <si>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</si>
  <si>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</si>
  <si>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</si>
  <si>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</si>
  <si>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</si>
  <si>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</si>
  <si>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</si>
  <si>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</si>
  <si>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</si>
  <si>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</si>
  <si>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</si>
  <si>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</si>
  <si>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</si>
  <si>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</si>
  <si>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</si>
  <si>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</si>
  <si>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</si>
  <si>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</si>
  <si>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</si>
  <si>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</si>
  <si>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</si>
  <si>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</si>
  <si>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</si>
  <si>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</si>
  <si>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</si>
  <si>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</si>
  <si>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</si>
  <si>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</si>
  <si>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</si>
  <si>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</si>
  <si>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</si>
  <si>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</si>
  <si>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</si>
  <si>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</si>
  <si>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</si>
  <si>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</si>
  <si>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</si>
  <si>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</si>
  <si>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</si>
  <si>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</si>
  <si>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</si>
  <si>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</si>
  <si>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</si>
  <si>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</si>
  <si>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</si>
  <si>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</si>
  <si>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</si>
  <si>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</si>
  <si>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</si>
  <si>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</si>
  <si>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</si>
  <si>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</si>
  <si>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</si>
  <si>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</si>
  <si>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</si>
  <si>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</si>
  <si>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</si>
  <si>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</si>
  <si>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</si>
  <si>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</si>
  <si>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</si>
  <si>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</si>
  <si>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</si>
  <si>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</si>
  <si>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</si>
  <si>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</si>
  <si>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</si>
  <si>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</si>
  <si>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</si>
  <si>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</si>
  <si>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</si>
  <si>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</si>
  <si>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</si>
  <si>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</si>
  <si>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</si>
  <si>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</si>
  <si>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</si>
  <si>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</si>
  <si>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</si>
  <si>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</si>
  <si>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</si>
  <si>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</si>
  <si>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</si>
  <si>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</si>
  <si>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</si>
  <si>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</si>
  <si>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</si>
  <si>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</si>
  <si>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</si>
  <si>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</si>
  <si>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</si>
  <si>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</si>
  <si>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</si>
  <si>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</si>
  <si>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</si>
  <si>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</si>
  <si>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</si>
  <si>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</si>
  <si>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</si>
  <si>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</si>
  <si>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</si>
  <si>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</si>
  <si>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</si>
  <si>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</si>
  <si>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</si>
  <si>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</si>
  <si>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</si>
  <si>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</si>
  <si>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</si>
  <si>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</si>
  <si>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</si>
  <si>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</si>
  <si>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</si>
  <si>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</si>
  <si>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</si>
  <si>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</si>
  <si>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</si>
  <si>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</si>
  <si>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</si>
  <si>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</si>
  <si>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</si>
  <si>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</si>
  <si>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</si>
  <si>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</si>
  <si>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</si>
  <si>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</si>
  <si>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</si>
  <si>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</si>
  <si>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</si>
  <si>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</si>
  <si>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</si>
  <si>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</si>
  <si>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</si>
  <si>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</si>
  <si>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</si>
  <si>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</si>
  <si>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</si>
  <si>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</si>
  <si>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</si>
  <si>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</si>
  <si>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</si>
  <si>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</si>
  <si>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</si>
  <si>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</si>
  <si>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</si>
  <si>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</si>
  <si>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</si>
  <si>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</si>
  <si>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</si>
  <si>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</si>
  <si>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</si>
  <si>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</si>
  <si>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</si>
  <si>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</si>
  <si>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</si>
  <si>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</si>
  <si>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</si>
  <si>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</si>
  <si>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</si>
  <si>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</si>
  <si>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</si>
  <si>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</si>
  <si>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</si>
  <si>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</si>
  <si>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</si>
  <si>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</si>
  <si>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</si>
  <si>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</si>
  <si>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</si>
  <si>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</si>
  <si>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</si>
  <si>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</si>
  <si>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</si>
  <si>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</si>
  <si>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</si>
  <si>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</si>
  <si>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</si>
  <si>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</si>
  <si>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</si>
  <si>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</si>
  <si>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</si>
  <si>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</si>
  <si>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</si>
  <si>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</si>
  <si>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</si>
  <si>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</si>
  <si>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</si>
  <si>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</si>
  <si>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</si>
  <si>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</si>
  <si>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</si>
  <si>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</si>
  <si>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</si>
  <si>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</si>
  <si>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</si>
  <si>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</si>
  <si>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</si>
  <si>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</si>
  <si>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</si>
  <si>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</si>
  <si>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</si>
  <si>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</si>
  <si>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</si>
  <si>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</si>
  <si>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</si>
  <si>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</si>
  <si>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</si>
  <si>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</si>
  <si>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</si>
  <si>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</si>
  <si>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</si>
  <si>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</si>
  <si>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</si>
  <si>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</si>
  <si>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</si>
  <si>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</si>
  <si>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</si>
  <si>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</si>
  <si>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</si>
  <si>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</si>
  <si>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</si>
  <si>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</si>
  <si>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</si>
  <si>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</si>
  <si>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</si>
  <si>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</si>
  <si>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</si>
  <si>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</si>
  <si>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</si>
  <si>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</si>
  <si>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</si>
  <si>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</si>
  <si>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</si>
  <si>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</si>
  <si>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</si>
  <si>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</si>
  <si>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</si>
  <si>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</si>
  <si>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</si>
  <si>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</si>
  <si>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</si>
  <si>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</si>
  <si>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</si>
  <si>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</si>
  <si>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</si>
  <si>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</si>
  <si>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</si>
  <si>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</si>
  <si>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</si>
  <si>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</si>
  <si>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</si>
  <si>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</si>
  <si>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</si>
  <si>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</si>
  <si>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</si>
  <si>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</si>
  <si>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</si>
  <si>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</si>
  <si>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</si>
  <si>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</si>
  <si>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</si>
  <si>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</si>
  <si>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</si>
  <si>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</si>
  <si>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</si>
  <si>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</si>
  <si>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</si>
  <si>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</si>
  <si>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</si>
  <si>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</si>
  <si>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</si>
  <si>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</si>
  <si>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</si>
  <si>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</si>
  <si>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</si>
  <si>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</si>
  <si>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</si>
  <si>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</si>
  <si>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</si>
  <si>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</si>
  <si>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</si>
  <si>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</si>
  <si>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</si>
  <si>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</si>
  <si>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</si>
  <si>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</si>
  <si>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</si>
  <si>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</si>
  <si>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</si>
  <si>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</si>
  <si>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</si>
  <si>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</si>
  <si>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</si>
  <si>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</si>
  <si>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</si>
  <si>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</si>
  <si>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</si>
  <si>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</si>
  <si>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</si>
  <si>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</si>
  <si>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</si>
  <si>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</si>
  <si>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</si>
  <si>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</si>
  <si>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</si>
  <si>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</si>
  <si>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</si>
  <si>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</si>
  <si>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</si>
  <si>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</si>
  <si>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</si>
  <si>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</si>
  <si>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</si>
  <si>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</si>
  <si>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</si>
  <si>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</si>
  <si>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</si>
  <si>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</si>
  <si>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</si>
  <si>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</si>
  <si>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</si>
  <si>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</si>
  <si>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</si>
  <si>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</si>
  <si>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</si>
  <si>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</si>
  <si>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</si>
  <si>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</si>
  <si>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</si>
  <si>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</si>
  <si>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</si>
  <si>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</si>
  <si>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</si>
  <si>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</si>
  <si>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</si>
  <si>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</si>
  <si>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</si>
  <si>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</si>
  <si>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</si>
  <si>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</si>
  <si>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</si>
  <si>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</si>
  <si>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</si>
  <si>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</si>
  <si>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</si>
  <si>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</si>
  <si>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</si>
  <si>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</si>
  <si>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</si>
  <si>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</si>
  <si>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</si>
  <si>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</si>
  <si>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</si>
  <si>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</si>
  <si>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</si>
  <si>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</si>
  <si>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</si>
  <si>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</si>
  <si>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</si>
  <si>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</si>
  <si>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</si>
  <si>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</si>
  <si>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</si>
  <si>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</si>
  <si>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</si>
  <si>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</si>
  <si>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</si>
  <si>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</si>
  <si>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</si>
  <si>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</si>
  <si>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</si>
  <si>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</si>
  <si>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</si>
  <si>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</si>
  <si>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</si>
  <si>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</si>
  <si>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</si>
  <si>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</si>
  <si>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</si>
  <si>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</si>
  <si>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</si>
  <si>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</si>
  <si>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</si>
  <si>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</si>
  <si>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</si>
  <si>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</si>
  <si>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</si>
  <si>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</si>
  <si>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</si>
  <si>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</si>
  <si>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</si>
  <si>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</si>
  <si>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</si>
  <si>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</si>
  <si>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</si>
  <si>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</si>
  <si>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</si>
  <si>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</si>
  <si>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</si>
  <si>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</si>
  <si>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</si>
  <si>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</si>
  <si>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</si>
  <si>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</si>
  <si>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</si>
  <si>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</si>
  <si>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</si>
  <si>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</si>
  <si>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</si>
  <si>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</si>
  <si>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</si>
  <si>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</si>
  <si>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</si>
  <si>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</si>
  <si>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</si>
  <si>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</si>
  <si>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</si>
  <si>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</si>
  <si>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</si>
  <si>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</si>
  <si>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</si>
  <si>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</si>
  <si>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</si>
  <si>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</si>
  <si>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</si>
  <si>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</si>
  <si>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</si>
  <si>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</si>
  <si>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</si>
  <si>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</si>
  <si>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</si>
  <si>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</si>
  <si>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</si>
  <si>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</si>
  <si>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</si>
  <si>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</si>
  <si>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</si>
  <si>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</si>
  <si>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</si>
  <si>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</si>
  <si>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</si>
  <si>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</si>
  <si>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</si>
  <si>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</si>
  <si>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</si>
  <si>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</si>
  <si>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</si>
  <si>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</si>
  <si>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</si>
  <si>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</si>
  <si>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</si>
  <si>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</si>
  <si>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</si>
  <si>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</si>
  <si>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</si>
  <si>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</si>
  <si>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</si>
  <si>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</si>
  <si>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</si>
  <si>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</si>
  <si>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</si>
  <si>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</si>
  <si>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</si>
  <si>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</si>
  <si>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</si>
  <si>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</si>
  <si>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</si>
  <si>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</si>
  <si>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</si>
  <si>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</si>
  <si>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</si>
  <si>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</si>
  <si>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</si>
  <si>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</si>
  <si>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</si>
  <si>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</si>
  <si>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</si>
  <si>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</si>
  <si>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</si>
  <si>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</si>
  <si>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</si>
  <si>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</si>
  <si>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</si>
  <si>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</si>
  <si>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</si>
  <si>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</si>
  <si>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</si>
  <si>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</si>
  <si>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</si>
  <si>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</si>
  <si>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</si>
  <si>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</si>
  <si>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</si>
  <si>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</si>
  <si>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</si>
  <si>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</si>
  <si>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</si>
  <si>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</si>
  <si>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</si>
  <si>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</si>
  <si>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</si>
  <si>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</si>
  <si>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</si>
  <si>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</si>
  <si>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</si>
  <si>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</si>
  <si>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</si>
  <si>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</si>
  <si>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</si>
  <si>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</si>
  <si>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</si>
  <si>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</si>
  <si>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</si>
  <si>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</si>
  <si>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</si>
  <si>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</si>
  <si>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</si>
  <si>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</si>
  <si>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</si>
  <si>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</si>
  <si>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</si>
  <si>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</si>
  <si>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</si>
  <si>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</si>
  <si>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</si>
  <si>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</si>
  <si>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</si>
  <si>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</si>
  <si>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</si>
  <si>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</si>
  <si>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</si>
  <si>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</si>
  <si>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</si>
  <si>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</si>
  <si>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</si>
  <si>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</si>
  <si>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</si>
  <si>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</si>
  <si>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</si>
  <si>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</si>
  <si>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</si>
  <si>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</si>
  <si>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</si>
  <si>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</si>
  <si>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</si>
  <si>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</si>
  <si>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</si>
  <si>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</si>
  <si>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</si>
  <si>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</si>
  <si>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</si>
  <si>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</si>
  <si>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</si>
  <si>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</si>
  <si>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</si>
  <si>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</si>
  <si>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</si>
  <si>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</si>
  <si>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</si>
  <si>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</si>
  <si>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</si>
  <si>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</si>
  <si>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</si>
  <si>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</si>
  <si>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</si>
  <si>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</si>
  <si>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</si>
  <si>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</si>
  <si>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</si>
  <si>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</si>
  <si>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</si>
  <si>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</si>
  <si>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</si>
  <si>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</si>
  <si>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</si>
  <si>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</si>
  <si>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</si>
  <si>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</si>
  <si>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</si>
  <si>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</si>
  <si>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</si>
  <si>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</si>
  <si>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</si>
  <si>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</si>
  <si>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</si>
  <si>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</si>
  <si>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</si>
  <si>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</si>
  <si>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</si>
  <si>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</si>
  <si>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</si>
  <si>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</si>
  <si>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</si>
  <si>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</si>
  <si>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</si>
  <si>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</si>
  <si>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</si>
  <si>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</si>
  <si>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</si>
  <si>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</si>
  <si>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</si>
  <si>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</si>
  <si>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</si>
  <si>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</si>
  <si>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</si>
  <si>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</si>
  <si>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</si>
  <si>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</si>
  <si>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</si>
  <si>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</si>
  <si>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</si>
  <si>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</si>
  <si>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</si>
  <si>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</si>
  <si>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</si>
  <si>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</si>
  <si>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</si>
  <si>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</si>
  <si>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</si>
  <si>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</si>
  <si>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</si>
  <si>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</si>
  <si>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</si>
  <si>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</si>
  <si>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</si>
  <si>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</si>
  <si>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</si>
  <si>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</si>
  <si>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</si>
  <si>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</si>
  <si>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</si>
  <si>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</si>
  <si>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</si>
  <si>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</si>
  <si>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</si>
  <si>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</si>
  <si>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</si>
  <si>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</si>
  <si>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</si>
  <si>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</si>
  <si>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</si>
  <si>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</si>
  <si>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</si>
  <si>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</si>
  <si>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</si>
  <si>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</si>
  <si>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</si>
  <si>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</si>
  <si>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</si>
  <si>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</si>
  <si>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</si>
  <si>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</si>
  <si>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</si>
  <si>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</si>
  <si>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</si>
  <si>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</si>
  <si>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</si>
  <si>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</si>
  <si>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</si>
  <si>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</si>
  <si>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</si>
  <si>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</si>
  <si>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</si>
  <si>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</si>
  <si>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</si>
  <si>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</si>
  <si>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</si>
  <si>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</si>
  <si>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</si>
  <si>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</si>
  <si>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</si>
  <si>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</si>
  <si>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</si>
  <si>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</si>
  <si>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</si>
  <si>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</si>
  <si>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</si>
  <si>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</si>
  <si>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</si>
  <si>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</si>
  <si>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</si>
  <si>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</si>
  <si>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</si>
  <si>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</si>
  <si>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</si>
  <si>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</si>
  <si>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</si>
  <si>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</si>
  <si>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</si>
  <si>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</si>
  <si>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</si>
  <si>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</si>
  <si>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</si>
  <si>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</si>
  <si>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</si>
  <si>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</si>
  <si>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</si>
  <si>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</si>
  <si>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</si>
  <si>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</si>
  <si>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</si>
  <si>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</si>
  <si>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</si>
  <si>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</si>
  <si>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</si>
  <si>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</si>
  <si>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</si>
  <si>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</si>
  <si>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</si>
  <si>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</si>
  <si>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</si>
  <si>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</si>
  <si>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</si>
  <si>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</si>
  <si>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</si>
  <si>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</si>
  <si>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</si>
  <si>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</si>
  <si>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</si>
  <si>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</si>
  <si>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</si>
  <si>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</si>
  <si>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</si>
  <si>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</si>
  <si>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</si>
  <si>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</si>
  <si>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</si>
  <si>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</si>
  <si>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</si>
  <si>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</si>
  <si>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</si>
  <si>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</si>
  <si>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</si>
  <si>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</si>
  <si>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</si>
  <si>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</si>
  <si>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</si>
  <si>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</si>
  <si>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</si>
  <si>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</si>
  <si>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</si>
  <si>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</si>
  <si>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</si>
  <si>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</si>
  <si>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</si>
  <si>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</si>
  <si>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</si>
  <si>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</si>
  <si>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</si>
  <si>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</si>
  <si>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</si>
  <si>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</si>
  <si>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</si>
  <si>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</si>
  <si>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</si>
  <si>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</si>
  <si>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</si>
  <si>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</si>
  <si>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</si>
  <si>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</si>
  <si>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</si>
  <si>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</si>
  <si>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</si>
  <si>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</si>
  <si>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</si>
  <si>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</si>
  <si>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</si>
  <si>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</si>
  <si>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</si>
  <si>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</si>
  <si>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</si>
  <si>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</si>
  <si>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</si>
  <si>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</si>
  <si>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</si>
  <si>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</si>
  <si>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</si>
  <si>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</si>
  <si>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</si>
  <si>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</si>
  <si>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</si>
  <si>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</si>
  <si>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</si>
  <si>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</si>
  <si>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</si>
  <si>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</si>
  <si>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</si>
  <si>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</si>
  <si>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</si>
  <si>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</si>
  <si>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</si>
  <si>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</si>
  <si>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</si>
  <si>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</si>
  <si>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</si>
  <si>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</si>
  <si>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</si>
  <si>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</si>
  <si>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</si>
  <si>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</si>
  <si>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</si>
  <si>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</si>
  <si>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</si>
  <si>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</si>
  <si>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</si>
  <si>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</si>
  <si>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</si>
  <si>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</si>
  <si>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</si>
  <si>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</si>
  <si>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</si>
  <si>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</si>
  <si>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</si>
  <si>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</si>
  <si>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</si>
  <si>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</si>
  <si>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</si>
  <si>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</si>
  <si>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</si>
  <si>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</si>
  <si>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</si>
  <si>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</si>
  <si>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</si>
  <si>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</si>
  <si>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</si>
  <si>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</si>
  <si>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</si>
  <si>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</si>
  <si>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</si>
  <si>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</si>
  <si>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</si>
  <si>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</si>
  <si>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</si>
  <si>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</si>
  <si>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</si>
  <si>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</si>
  <si>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</si>
  <si>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</si>
  <si>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</si>
  <si>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</si>
  <si>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</si>
  <si>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</si>
  <si>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</si>
  <si>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</si>
  <si>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</si>
  <si>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</si>
  <si>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</si>
  <si>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</si>
  <si>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</si>
  <si>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</si>
  <si>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</si>
  <si>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</si>
  <si>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</si>
  <si>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</si>
  <si>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</si>
  <si>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</si>
  <si>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</si>
  <si>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</si>
  <si>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</si>
  <si>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</si>
  <si>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</si>
  <si>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</si>
  <si>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</si>
  <si>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</si>
  <si>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</si>
  <si>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</si>
  <si>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</si>
  <si>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</si>
  <si>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</si>
  <si>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</si>
  <si>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</si>
  <si>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</si>
  <si>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</si>
  <si>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</si>
  <si>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</si>
  <si>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</si>
  <si>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</si>
  <si>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</si>
  <si>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</si>
  <si>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</si>
  <si>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</si>
  <si>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</si>
  <si>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</si>
  <si>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</si>
  <si>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</si>
  <si>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</si>
  <si>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</si>
  <si>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</si>
  <si>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</si>
  <si>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</si>
  <si>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</si>
  <si>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</si>
  <si>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</si>
  <si>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</si>
  <si>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</si>
  <si>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</si>
  <si>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</si>
  <si>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</si>
  <si>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</si>
  <si>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</si>
  <si>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</si>
  <si>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</si>
  <si>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</si>
  <si>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</si>
  <si>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</si>
  <si>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</si>
  <si>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</si>
  <si>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</si>
  <si>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</si>
  <si>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</si>
  <si>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</si>
  <si>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</si>
  <si>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</si>
  <si>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</si>
  <si>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</si>
  <si>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</si>
  <si>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</si>
  <si>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</si>
  <si>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</si>
  <si>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</si>
  <si>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</si>
  <si>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</si>
  <si>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</si>
  <si>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</si>
  <si>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</si>
  <si>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</si>
  <si>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</si>
  <si>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</si>
  <si>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</si>
  <si>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</si>
  <si>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</si>
  <si>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</si>
  <si>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</si>
  <si>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</si>
  <si>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</si>
  <si>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</si>
  <si>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</si>
  <si>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</si>
  <si>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</si>
  <si>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</si>
  <si>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</si>
  <si>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</si>
  <si>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</si>
  <si>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</si>
  <si>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</si>
  <si>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</si>
  <si>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</si>
  <si>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</si>
  <si>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</si>
  <si>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</si>
  <si>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</si>
  <si>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</si>
  <si>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</si>
  <si>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</si>
  <si>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</si>
  <si>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</si>
  <si>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</si>
  <si>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</si>
  <si>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</si>
  <si>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</si>
  <si>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</si>
  <si>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</si>
  <si>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</si>
  <si>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</si>
  <si>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</si>
  <si>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</si>
  <si>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</si>
  <si>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</si>
  <si>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</si>
  <si>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</si>
  <si>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</si>
  <si>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</si>
  <si>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</si>
  <si>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</si>
  <si>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</si>
  <si>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</si>
  <si>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</si>
  <si>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</si>
  <si>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</si>
  <si>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</si>
  <si>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</si>
  <si>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</si>
  <si>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</si>
  <si>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</si>
  <si>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</si>
  <si>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</si>
  <si>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</si>
  <si>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</si>
  <si>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</si>
  <si>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</si>
  <si>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</si>
  <si>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</si>
  <si>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</si>
  <si>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</si>
  <si>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</si>
  <si>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</si>
  <si>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</si>
  <si>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</si>
  <si>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</si>
  <si>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</si>
  <si>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</si>
  <si>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</si>
  <si>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</si>
  <si>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</si>
  <si>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</si>
  <si>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</si>
  <si>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</si>
  <si>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</si>
  <si>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</si>
  <si>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</si>
  <si>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</si>
  <si>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</si>
  <si>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</si>
  <si>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</si>
  <si>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</si>
  <si>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</si>
  <si>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</si>
  <si>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</si>
  <si>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</si>
  <si>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</si>
  <si>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</si>
  <si>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</si>
  <si>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</si>
  <si>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</si>
  <si>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</si>
  <si>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</si>
  <si>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</si>
  <si>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</si>
  <si>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</si>
  <si>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</si>
  <si>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</si>
  <si>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</si>
  <si>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</si>
  <si>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</si>
  <si>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</si>
  <si>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</si>
  <si>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</si>
  <si>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</si>
  <si>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</si>
  <si>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</si>
  <si>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</si>
  <si>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</si>
  <si>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</si>
  <si>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</si>
  <si>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</si>
  <si>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</si>
  <si>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</si>
  <si>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</si>
  <si>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</si>
  <si>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</si>
  <si>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</si>
  <si>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</si>
  <si>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</si>
  <si>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</si>
  <si>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</si>
  <si>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</si>
  <si>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</si>
  <si>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</si>
  <si>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</si>
  <si>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</si>
  <si>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</si>
  <si>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</si>
  <si>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</si>
  <si>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</si>
  <si>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</si>
  <si>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</si>
  <si>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</si>
  <si>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</si>
  <si>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</si>
  <si>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</si>
  <si>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</si>
  <si>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</si>
  <si>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</si>
  <si>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</si>
  <si>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</si>
  <si>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</si>
  <si>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</si>
  <si>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</si>
  <si>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</si>
  <si>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</si>
  <si>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</si>
  <si>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</si>
  <si>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</si>
  <si>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</si>
  <si>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</si>
  <si>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</si>
  <si>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</si>
  <si>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</si>
  <si>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</si>
  <si>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</si>
  <si>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</si>
  <si>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</si>
  <si>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</si>
  <si>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</si>
  <si>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</si>
  <si>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</si>
  <si>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</si>
  <si>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</si>
  <si>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</si>
  <si>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</si>
  <si>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</si>
  <si>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</si>
  <si>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</si>
  <si>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</si>
  <si>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</si>
  <si>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</si>
  <si>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</si>
  <si>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</si>
  <si>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</si>
  <si>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</si>
  <si>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</si>
  <si>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</si>
  <si>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</si>
  <si>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</si>
  <si>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</si>
  <si>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</si>
  <si>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</si>
  <si>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</si>
  <si>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</si>
  <si>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</si>
  <si>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</si>
  <si>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</si>
  <si>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</si>
  <si>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</si>
  <si>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</si>
  <si>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</si>
  <si>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</si>
  <si>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</si>
  <si>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</si>
  <si>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</si>
  <si>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</si>
  <si>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</si>
  <si>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</si>
  <si>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</si>
  <si>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</si>
  <si>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</si>
  <si>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</si>
  <si>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</si>
  <si>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</si>
  <si>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</si>
  <si>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</si>
  <si>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</si>
  <si>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</si>
  <si>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</si>
  <si>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</si>
  <si>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</si>
  <si>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</si>
  <si>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</si>
  <si>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</si>
  <si>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</si>
  <si>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</si>
  <si>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</si>
  <si>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</si>
  <si>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</si>
  <si>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</si>
  <si>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</si>
  <si>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</si>
  <si>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</si>
  <si>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</si>
  <si>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</si>
  <si>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</si>
  <si>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</si>
  <si>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</si>
  <si>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</si>
  <si>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</si>
  <si>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</si>
  <si>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</si>
  <si>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</si>
  <si>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</si>
  <si>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</si>
  <si>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</si>
  <si>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</si>
  <si>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</si>
  <si>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</si>
  <si>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</si>
  <si>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</si>
  <si>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</si>
  <si>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</si>
  <si>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</si>
  <si>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</si>
  <si>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</si>
  <si>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</si>
  <si>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</si>
  <si>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</si>
  <si>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</si>
  <si>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</si>
  <si>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</si>
  <si>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</si>
  <si>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</si>
  <si>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</si>
  <si>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</si>
  <si>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</si>
  <si>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</si>
  <si>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</si>
  <si>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</si>
  <si>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</si>
  <si>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</si>
  <si>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</si>
  <si>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</si>
  <si>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</si>
  <si>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</si>
  <si>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</si>
  <si>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</si>
  <si>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</si>
  <si>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</si>
  <si>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</si>
  <si>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</si>
  <si>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</si>
  <si>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</si>
  <si>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</si>
  <si>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</si>
  <si>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</si>
  <si>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</si>
  <si>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</si>
  <si>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</si>
  <si>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</si>
  <si>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</si>
  <si>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</si>
  <si>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</si>
  <si>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</si>
  <si>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</si>
  <si>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</si>
  <si>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</si>
  <si>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</si>
  <si>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</si>
  <si>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</si>
  <si>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</si>
  <si>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</si>
  <si>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</si>
  <si>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</si>
  <si>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</si>
  <si>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</si>
  <si>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</si>
  <si>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</si>
  <si>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</si>
  <si>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</si>
  <si>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</si>
  <si>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</si>
  <si>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</si>
  <si>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</si>
  <si>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</si>
  <si>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</si>
  <si>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</si>
  <si>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</si>
  <si>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</si>
  <si>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</si>
  <si>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</si>
  <si>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</si>
  <si>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</si>
  <si>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</si>
  <si>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</si>
  <si>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</si>
  <si>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</si>
  <si>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</si>
  <si>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</si>
  <si>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</si>
  <si>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</si>
  <si>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</si>
  <si>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</si>
  <si>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</si>
  <si>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</si>
  <si>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</si>
  <si>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</si>
  <si>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</si>
  <si>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</si>
  <si>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</si>
  <si>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</si>
  <si>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</si>
  <si>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</si>
  <si>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</si>
  <si>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</si>
  <si>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</si>
  <si>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</si>
  <si>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</si>
  <si>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</si>
  <si>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</si>
  <si>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</si>
  <si>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</si>
  <si>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</si>
  <si>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</si>
  <si>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</si>
  <si>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</si>
  <si>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</si>
  <si>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</si>
  <si>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</si>
  <si>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</si>
  <si>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</si>
  <si>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</si>
  <si>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</si>
  <si>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</si>
  <si>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</si>
  <si>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</si>
  <si>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</si>
  <si>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</si>
  <si>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</si>
  <si>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</si>
  <si>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</si>
  <si>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</si>
  <si>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</si>
  <si>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</si>
  <si>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</si>
  <si>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</si>
  <si>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</si>
  <si>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</si>
  <si>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</si>
  <si>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</si>
  <si>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</si>
  <si>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</si>
  <si>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</si>
  <si>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</si>
  <si>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</si>
  <si>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</si>
  <si>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</si>
  <si>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</si>
  <si>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</si>
  <si>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</si>
  <si>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</si>
  <si>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</si>
  <si>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</si>
  <si>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</si>
  <si>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</si>
  <si>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</si>
  <si>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</si>
  <si>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</si>
  <si>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</si>
  <si>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</si>
  <si>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</si>
  <si>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</si>
  <si>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</si>
  <si>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</si>
  <si>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</si>
  <si>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</si>
  <si>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</si>
  <si>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</si>
  <si>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</si>
  <si>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</si>
  <si>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</si>
  <si>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</si>
  <si>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</si>
  <si>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</si>
  <si>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</si>
  <si>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</si>
  <si>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</si>
  <si>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</si>
  <si>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</si>
  <si>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</si>
  <si>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</si>
  <si>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</si>
  <si>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</si>
  <si>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</si>
  <si>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</si>
  <si>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</si>
  <si>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</si>
  <si>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</si>
  <si>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</si>
  <si>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</si>
  <si>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</si>
  <si>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</si>
  <si>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</si>
  <si>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</si>
  <si>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</si>
  <si>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</si>
  <si>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</si>
  <si>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</si>
  <si>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</si>
  <si>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</si>
  <si>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</si>
  <si>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</si>
  <si>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</si>
  <si>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</si>
  <si>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</si>
  <si>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</si>
  <si>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</si>
  <si>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</si>
  <si>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</si>
  <si>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</si>
  <si>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</si>
  <si>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</si>
  <si>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</si>
  <si>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</si>
  <si>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</si>
  <si>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</si>
  <si>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</si>
  <si>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</si>
  <si>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</si>
  <si>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</si>
  <si>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</si>
  <si>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</si>
  <si>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</si>
  <si>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</si>
  <si>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</si>
  <si>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</si>
  <si>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</si>
  <si>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</si>
  <si>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</si>
  <si>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</si>
  <si>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</si>
  <si>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</si>
  <si>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</si>
  <si>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</si>
  <si>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</si>
  <si>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</si>
  <si>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</si>
  <si>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</si>
  <si>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</si>
  <si>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</si>
  <si>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</si>
  <si>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</si>
  <si>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</si>
  <si>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</si>
  <si>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</si>
  <si>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</si>
  <si>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</si>
  <si>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</si>
  <si>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</si>
  <si>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</si>
  <si>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</si>
  <si>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</si>
  <si>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</si>
  <si>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</si>
  <si>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</si>
  <si>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</si>
  <si>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</si>
  <si>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</si>
  <si>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</si>
  <si>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</si>
  <si>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</si>
  <si>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</si>
  <si>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</si>
  <si>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</si>
  <si>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</si>
  <si>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</si>
  <si>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</si>
  <si>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</si>
  <si>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</si>
  <si>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</si>
  <si>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</si>
  <si>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</si>
  <si>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</si>
  <si>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</si>
  <si>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</si>
  <si>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</si>
  <si>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</si>
  <si>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</si>
  <si>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</si>
  <si>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</si>
  <si>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</si>
  <si>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</si>
  <si>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</si>
  <si>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</si>
  <si>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</si>
  <si>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</si>
  <si>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</si>
  <si>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</si>
  <si>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</si>
  <si>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</si>
  <si>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</si>
  <si>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</si>
  <si>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</si>
  <si>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</si>
  <si>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</si>
  <si>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</si>
  <si>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</si>
  <si>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</si>
  <si>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</si>
  <si>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</si>
  <si>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</si>
  <si>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</si>
  <si>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</si>
  <si>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</si>
  <si>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</si>
  <si>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</si>
  <si>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</si>
  <si>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</si>
  <si>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</si>
  <si>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</si>
  <si>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</si>
  <si>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</si>
  <si>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</si>
  <si>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</si>
  <si>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</si>
  <si>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</si>
  <si>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</si>
  <si>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</si>
  <si>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</si>
  <si>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</si>
  <si>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</si>
  <si>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</si>
  <si>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</si>
  <si>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</si>
  <si>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</si>
  <si>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</si>
  <si>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</si>
  <si>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</si>
  <si>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</si>
  <si>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</si>
  <si>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</si>
  <si>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</si>
  <si>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</si>
  <si>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</si>
  <si>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</si>
  <si>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</si>
  <si>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</si>
  <si>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</si>
  <si>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</si>
  <si>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</si>
  <si>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</si>
  <si>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</si>
  <si>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</si>
  <si>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</si>
  <si>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</si>
  <si>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</si>
  <si>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</si>
  <si>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</si>
  <si>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</si>
  <si>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</si>
  <si>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</si>
  <si>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</si>
  <si>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</si>
  <si>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</si>
  <si>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</si>
  <si>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</si>
  <si>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</si>
  <si>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</si>
  <si>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</si>
  <si>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</si>
  <si>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</si>
  <si>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</si>
  <si>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</si>
  <si>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</si>
  <si>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</si>
  <si>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</si>
  <si>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</si>
  <si>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</si>
  <si>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</si>
  <si>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</si>
  <si>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</si>
  <si>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</si>
  <si>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</si>
  <si>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</si>
  <si>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</si>
  <si>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</si>
  <si>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</si>
  <si>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</si>
  <si>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</si>
  <si>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</si>
  <si>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</si>
  <si>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</si>
  <si>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</si>
  <si>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</si>
  <si>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</si>
  <si>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</si>
  <si>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</si>
  <si>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</si>
  <si>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</si>
  <si>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</si>
  <si>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</si>
  <si>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</si>
  <si>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</si>
  <si>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</si>
  <si>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</si>
  <si>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</si>
  <si>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</si>
  <si>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</si>
  <si>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</si>
  <si>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</si>
  <si>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</si>
  <si>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</si>
  <si>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</si>
  <si>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</si>
  <si>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</si>
  <si>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</si>
  <si>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</si>
  <si>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</si>
  <si>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</si>
  <si>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</si>
  <si>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</si>
  <si>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</si>
  <si>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</si>
  <si>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</si>
  <si>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</si>
  <si>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</si>
  <si>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</si>
  <si>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</si>
  <si>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</si>
  <si>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</si>
  <si>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</si>
  <si>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</si>
  <si>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</si>
  <si>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</si>
  <si>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</si>
  <si>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</si>
  <si>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</si>
  <si>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</si>
  <si>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</si>
  <si>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</si>
  <si>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</si>
  <si>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</si>
  <si>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</si>
  <si>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</si>
  <si>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</si>
  <si>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</si>
  <si>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</si>
  <si>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</si>
  <si>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</si>
  <si>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</si>
  <si>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</si>
  <si>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</si>
  <si>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</si>
  <si>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</si>
  <si>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</si>
  <si>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</si>
  <si>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</si>
  <si>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</si>
  <si>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</si>
  <si>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</si>
  <si>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</si>
  <si>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</si>
  <si>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</si>
  <si>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</si>
  <si>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</si>
  <si>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</si>
  <si>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</si>
  <si>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</si>
  <si>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</si>
  <si>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</si>
  <si>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</si>
  <si>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</si>
  <si>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</si>
  <si>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</si>
  <si>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</si>
  <si>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</si>
  <si>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</si>
  <si>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</si>
  <si>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</si>
  <si>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</si>
  <si>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</si>
  <si>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</si>
  <si>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</si>
  <si>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</si>
  <si>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</si>
  <si>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</si>
  <si>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</si>
  <si>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</si>
  <si>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</si>
  <si>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</si>
  <si>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</si>
  <si>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</si>
  <si>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</si>
  <si>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</si>
  <si>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</si>
  <si>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</si>
  <si>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</si>
  <si>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</si>
  <si>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</si>
  <si>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</si>
  <si>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</si>
  <si>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</si>
  <si>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</si>
  <si>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</si>
  <si>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</si>
  <si>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</si>
  <si>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</si>
  <si>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</si>
  <si>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</si>
  <si>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</si>
  <si>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</si>
  <si>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</si>
  <si>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</si>
  <si>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</si>
  <si>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</si>
  <si>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</si>
  <si>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</si>
  <si>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</si>
  <si>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</si>
  <si>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</si>
  <si>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</si>
  <si>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</si>
  <si>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</si>
  <si>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</si>
  <si>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</si>
  <si>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</si>
  <si>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</si>
  <si>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</si>
  <si>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</si>
  <si>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</si>
  <si>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</si>
  <si>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</si>
  <si>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</si>
  <si>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</si>
  <si>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</si>
  <si>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</si>
  <si>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</si>
  <si>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</si>
  <si>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</si>
  <si>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</si>
  <si>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</si>
  <si>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</si>
  <si>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</si>
  <si>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</si>
  <si>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</si>
  <si>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</si>
  <si>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</si>
  <si>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</si>
  <si>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</si>
  <si>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</si>
  <si>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</si>
  <si>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</si>
  <si>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</si>
  <si>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</si>
  <si>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</si>
  <si>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</si>
  <si>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</si>
  <si>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</si>
  <si>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</si>
  <si>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</si>
  <si>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</si>
  <si>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</si>
  <si>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</si>
  <si>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</si>
  <si>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</si>
  <si>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</si>
  <si>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</si>
  <si>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</si>
  <si>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</si>
  <si>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</si>
  <si>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</si>
  <si>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</si>
  <si>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</si>
  <si>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</si>
  <si>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</si>
  <si>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</si>
  <si>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</si>
  <si>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</si>
  <si>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</si>
  <si>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</si>
  <si>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</si>
  <si>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</si>
  <si>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</si>
  <si>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</si>
  <si>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</si>
  <si>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</si>
  <si>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</si>
  <si>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</si>
  <si>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</si>
  <si>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</si>
  <si>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</si>
  <si>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</si>
  <si>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</si>
  <si>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</si>
  <si>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</si>
  <si>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</si>
  <si>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</si>
  <si>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</si>
  <si>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</si>
  <si>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</si>
  <si>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</si>
  <si>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</si>
  <si>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</si>
  <si>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</si>
  <si>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</si>
  <si>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</si>
  <si>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</si>
  <si>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</si>
  <si>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</si>
  <si>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</si>
  <si>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</si>
  <si>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</si>
  <si>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</si>
  <si>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</si>
  <si>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</si>
  <si>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</si>
  <si>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</si>
  <si>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</si>
  <si>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</si>
  <si>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</si>
  <si>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</si>
  <si>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</si>
  <si>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</si>
  <si>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</si>
  <si>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</si>
  <si>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</si>
  <si>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</si>
  <si>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</si>
  <si>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</si>
  <si>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</si>
  <si>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</si>
  <si>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</si>
  <si>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</si>
  <si>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</si>
  <si>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</si>
  <si>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</si>
  <si>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</si>
  <si>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</si>
  <si>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</si>
  <si>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</si>
  <si>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</si>
  <si>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</si>
  <si>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</si>
  <si>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</si>
  <si>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</si>
  <si>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</si>
  <si>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</si>
  <si>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</si>
  <si>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</si>
  <si>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</si>
  <si>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</si>
  <si>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</si>
  <si>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</si>
  <si>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</si>
  <si>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</si>
  <si>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</si>
  <si>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</si>
  <si>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</si>
  <si>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</si>
  <si>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</si>
  <si>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</si>
  <si>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</si>
  <si>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</si>
  <si>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</si>
  <si>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</si>
  <si>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</si>
  <si>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</si>
  <si>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</si>
  <si>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</si>
  <si>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</si>
  <si>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</si>
  <si>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</si>
  <si>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</si>
  <si>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</si>
  <si>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</si>
  <si>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</si>
  <si>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</si>
  <si>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</si>
  <si>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</si>
  <si>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</si>
  <si>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</si>
  <si>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</si>
  <si>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</si>
  <si>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</si>
  <si>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</si>
  <si>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</si>
  <si>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</si>
  <si>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</si>
  <si>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</si>
  <si>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</si>
  <si>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</si>
  <si>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</si>
  <si>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</si>
  <si>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</si>
  <si>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</si>
  <si>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</si>
  <si>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</si>
  <si>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</si>
  <si>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</si>
  <si>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</si>
  <si>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</si>
  <si>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</si>
  <si>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</si>
  <si>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</si>
  <si>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</si>
  <si>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</si>
  <si>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</si>
  <si>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</si>
  <si>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</si>
  <si>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</si>
  <si>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</si>
  <si>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</si>
  <si>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</si>
  <si>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</si>
  <si>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</si>
  <si>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</si>
  <si>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</si>
  <si>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</si>
  <si>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</si>
  <si>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</si>
  <si>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</si>
  <si>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</si>
  <si>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</si>
  <si>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</si>
  <si>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</si>
  <si>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</si>
  <si>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</si>
  <si>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</si>
  <si>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</si>
  <si>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</si>
  <si>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</si>
  <si>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</si>
  <si>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</si>
  <si>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</si>
  <si>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</si>
  <si>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</si>
  <si>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</si>
  <si>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</si>
  <si>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</si>
  <si>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</si>
  <si>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</si>
  <si>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</si>
  <si>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</si>
  <si>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</si>
  <si>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</si>
  <si>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</si>
  <si>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</si>
  <si>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</si>
  <si>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</si>
  <si>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</si>
  <si>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</si>
  <si>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</si>
  <si>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</si>
  <si>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</si>
  <si>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</si>
  <si>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</si>
  <si>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</si>
  <si>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</si>
  <si>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</si>
  <si>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</si>
  <si>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</si>
  <si>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</si>
  <si>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</si>
  <si>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</si>
  <si>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</si>
  <si>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</si>
  <si>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</si>
  <si>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</si>
  <si>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</si>
  <si>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</si>
  <si>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</si>
  <si>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</si>
  <si>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</si>
  <si>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</si>
  <si>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</si>
  <si>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</si>
  <si>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</si>
  <si>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</si>
  <si>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</si>
  <si>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</si>
  <si>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</si>
  <si>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</si>
  <si>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</si>
  <si>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</si>
  <si>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</si>
  <si>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</si>
  <si>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</si>
  <si>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</si>
  <si>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</si>
  <si>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</si>
  <si>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</si>
  <si>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</si>
  <si>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</si>
  <si>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</si>
  <si>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</si>
  <si>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</si>
  <si>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</si>
  <si>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</si>
  <si>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</si>
  <si>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</si>
  <si>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</si>
  <si>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</si>
  <si>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</si>
  <si>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</si>
  <si>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</si>
  <si>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</si>
  <si>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</si>
  <si>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</si>
  <si>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</si>
  <si>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</si>
  <si>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</si>
  <si>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</si>
  <si>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</si>
  <si>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</si>
  <si>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</si>
  <si>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</si>
  <si>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</si>
  <si>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</si>
  <si>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</si>
  <si>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</si>
  <si>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</si>
  <si>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</si>
  <si>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</si>
  <si>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</si>
  <si>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</si>
  <si>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</si>
  <si>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</si>
  <si>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</si>
  <si>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</si>
  <si>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</si>
  <si>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</si>
  <si>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</si>
  <si>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</si>
  <si>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</si>
  <si>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</si>
  <si>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</si>
  <si>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</si>
  <si>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</si>
  <si>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</si>
  <si>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</si>
  <si>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</si>
  <si>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</si>
  <si>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</si>
  <si>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</si>
  <si>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</si>
  <si>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</si>
  <si>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</si>
  <si>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</si>
  <si>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</si>
  <si>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</si>
  <si>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</si>
  <si>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</si>
  <si>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</si>
  <si>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</si>
  <si>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</si>
  <si>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</si>
  <si>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</si>
  <si>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</si>
  <si>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</si>
  <si>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</si>
  <si>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</si>
  <si>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</si>
  <si>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</si>
  <si>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</si>
  <si>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</si>
  <si>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</si>
  <si>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</si>
  <si>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</si>
  <si>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</si>
  <si>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</si>
  <si>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</si>
  <si>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</si>
  <si>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</si>
  <si>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</si>
  <si>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</si>
  <si>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</si>
  <si>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</si>
  <si>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</si>
  <si>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</si>
  <si>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</si>
  <si>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</si>
  <si>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</si>
  <si>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</si>
  <si>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</si>
  <si>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</si>
  <si>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</si>
  <si>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</si>
  <si>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</si>
  <si>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</si>
  <si>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</si>
  <si>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</si>
  <si>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</si>
  <si>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</si>
  <si>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</si>
  <si>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</si>
  <si>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</si>
  <si>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</si>
  <si>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</si>
  <si>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</si>
  <si>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</si>
  <si>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</si>
  <si>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</si>
  <si>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</si>
  <si>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</si>
  <si>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</si>
  <si>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</si>
  <si>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</si>
  <si>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</si>
  <si>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</si>
  <si>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</si>
  <si>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</si>
  <si>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</si>
  <si>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</si>
  <si>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</si>
  <si>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</si>
  <si>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</si>
  <si>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</si>
  <si>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</si>
  <si>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</si>
  <si>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</si>
  <si>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</si>
  <si>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</si>
  <si>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</si>
  <si>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</si>
  <si>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</si>
  <si>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</si>
  <si>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</si>
  <si>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</si>
  <si>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</si>
  <si>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</si>
  <si>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</si>
  <si>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</si>
  <si>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</si>
  <si>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</si>
  <si>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</si>
  <si>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</si>
  <si>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</si>
  <si>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</si>
  <si>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</si>
  <si>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</si>
  <si>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</si>
  <si>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</si>
  <si>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</si>
  <si>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</si>
  <si>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</si>
  <si>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</si>
  <si>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</si>
  <si>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</si>
  <si>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</si>
  <si>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</si>
  <si>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</si>
  <si>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</si>
  <si>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</si>
  <si>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</si>
  <si>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</si>
  <si>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</si>
  <si>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</si>
  <si>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</si>
  <si>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</si>
  <si>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</si>
  <si>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</si>
  <si>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</si>
  <si>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</si>
  <si>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</si>
  <si>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</si>
  <si>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</si>
  <si>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</si>
  <si>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</si>
  <si>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</si>
  <si>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</si>
  <si>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</si>
  <si>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</si>
  <si>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</si>
  <si>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</si>
  <si>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</si>
  <si>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</si>
  <si>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</si>
  <si>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</si>
  <si>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</si>
  <si>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</si>
  <si>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</si>
  <si>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</si>
  <si>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</si>
  <si>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</si>
  <si>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</si>
  <si>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</si>
  <si>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</si>
  <si>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</si>
  <si>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</si>
  <si>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</si>
  <si>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</si>
  <si>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</si>
  <si>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</si>
  <si>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</si>
  <si>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</si>
  <si>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</si>
  <si>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</si>
  <si>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</si>
  <si>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</si>
  <si>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</si>
  <si>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</si>
  <si>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</si>
  <si>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</si>
  <si>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</si>
  <si>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</si>
  <si>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</si>
  <si>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</si>
  <si>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</si>
  <si>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</si>
  <si>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</si>
  <si>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</si>
  <si>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</si>
  <si>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</si>
  <si>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</si>
  <si>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</si>
  <si>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</si>
  <si>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</si>
  <si>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</si>
  <si>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</si>
  <si>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</si>
  <si>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</si>
  <si>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</si>
  <si>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</si>
  <si>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</si>
  <si>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</si>
  <si>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</si>
  <si>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</si>
  <si>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</si>
  <si>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</si>
  <si>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</si>
  <si>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</si>
  <si>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</si>
  <si>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</si>
  <si>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</si>
  <si>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</si>
  <si>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</si>
  <si>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</si>
  <si>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</si>
  <si>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</si>
  <si>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</si>
  <si>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</si>
  <si>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</si>
  <si>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</si>
  <si>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</si>
  <si>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</si>
  <si>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</si>
  <si>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</si>
  <si>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</si>
  <si>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</si>
  <si>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</si>
  <si>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</si>
  <si>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</si>
  <si>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</si>
  <si>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</si>
  <si>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</si>
  <si>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</si>
  <si>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</si>
  <si>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</si>
  <si>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</si>
  <si>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</si>
  <si>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</si>
  <si>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</si>
  <si>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</si>
  <si>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</si>
  <si>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</si>
  <si>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</si>
  <si>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</si>
  <si>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</si>
  <si>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</si>
  <si>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</si>
  <si>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</si>
  <si>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</si>
  <si>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</si>
  <si>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</si>
  <si>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</si>
  <si>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</si>
  <si>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</si>
  <si>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</si>
  <si>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</si>
  <si>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</si>
  <si>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</si>
  <si>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</si>
  <si>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</si>
  <si>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</si>
  <si>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</si>
  <si>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</si>
  <si>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</si>
  <si>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</si>
  <si>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</si>
  <si>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</si>
  <si>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</si>
  <si>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</si>
  <si>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</si>
  <si>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</si>
  <si>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</si>
  <si>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</si>
  <si>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</si>
  <si>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</si>
  <si>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</si>
  <si>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</si>
  <si>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</si>
  <si>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</si>
  <si>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</si>
  <si>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</si>
  <si>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</si>
  <si>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</si>
  <si>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</si>
  <si>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</si>
  <si>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</si>
  <si>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</si>
  <si>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</si>
  <si>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</si>
  <si>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</si>
  <si>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</si>
  <si>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</si>
  <si>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</si>
  <si>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</si>
  <si>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</si>
  <si>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</si>
  <si>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</si>
  <si>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</si>
  <si>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</si>
  <si>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</si>
  <si>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</si>
  <si>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</si>
  <si>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</si>
  <si>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</si>
  <si>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</si>
  <si>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</si>
  <si>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</si>
  <si>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</si>
  <si>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</si>
  <si>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</si>
  <si>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</si>
  <si>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</si>
  <si>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</si>
  <si>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</si>
  <si>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</si>
  <si>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</si>
  <si>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</si>
  <si>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</si>
  <si>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</si>
  <si>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</si>
  <si>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</si>
  <si>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</si>
  <si>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</si>
  <si>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</si>
  <si>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</si>
  <si>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</si>
  <si>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</si>
  <si>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</si>
  <si>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</si>
  <si>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</si>
  <si>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</si>
  <si>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</si>
  <si>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</si>
  <si>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</si>
  <si>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</si>
  <si>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</si>
  <si>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</si>
  <si>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</si>
  <si>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</si>
  <si>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</si>
  <si>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</si>
  <si>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</si>
  <si>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</si>
  <si>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</si>
  <si>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</si>
  <si>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</si>
  <si>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</si>
  <si>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</si>
  <si>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</si>
  <si>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</si>
  <si>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</si>
  <si>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</si>
  <si>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</si>
  <si>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</si>
  <si>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</si>
  <si>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</si>
  <si>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</si>
  <si>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</si>
  <si>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</si>
  <si>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</si>
  <si>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</si>
  <si>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</si>
  <si>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</si>
  <si>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</si>
  <si>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</si>
  <si>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</si>
  <si>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</si>
  <si>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</si>
  <si>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</si>
  <si>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</si>
  <si>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</si>
  <si>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</si>
  <si>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</si>
  <si>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</si>
  <si>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</si>
  <si>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</si>
  <si>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</si>
  <si>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</si>
  <si>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</si>
  <si>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</si>
  <si>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</si>
  <si>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</si>
  <si>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</si>
  <si>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</si>
  <si>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</si>
  <si>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</si>
  <si>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</si>
  <si>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</si>
  <si>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</si>
  <si>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</si>
  <si>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</si>
  <si>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</si>
  <si>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</si>
  <si>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</si>
  <si>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</si>
  <si>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</si>
  <si>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</si>
  <si>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</si>
  <si>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</si>
  <si>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</si>
  <si>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</si>
  <si>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</si>
  <si>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</si>
  <si>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</si>
  <si>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</si>
  <si>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</si>
  <si>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</si>
  <si>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</si>
  <si>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</si>
  <si>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</si>
  <si>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</si>
  <si>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</si>
  <si>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</si>
  <si>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</si>
  <si>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</si>
  <si>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</si>
  <si>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</si>
  <si>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</si>
  <si>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</si>
  <si>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</si>
  <si>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</si>
  <si>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</si>
  <si>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</si>
  <si>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</si>
  <si>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</si>
  <si>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</si>
  <si>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</si>
  <si>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</si>
  <si>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</si>
  <si>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</si>
  <si>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</si>
  <si>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</si>
  <si>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</si>
  <si>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</si>
  <si>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</si>
  <si>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</si>
  <si>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</si>
  <si>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</si>
  <si>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</si>
  <si>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</si>
  <si>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</si>
  <si>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</si>
  <si>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</si>
  <si>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</si>
  <si>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</si>
  <si>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</si>
  <si>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</si>
  <si>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</si>
  <si>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</si>
  <si>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</si>
  <si>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</si>
  <si>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</si>
  <si>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</si>
  <si>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</si>
  <si>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</si>
  <si>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</si>
  <si>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</si>
  <si>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</si>
  <si>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</si>
  <si>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</si>
  <si>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</si>
  <si>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</si>
  <si>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</si>
  <si>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</si>
  <si>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</si>
  <si>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</si>
  <si>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</si>
  <si>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</si>
  <si>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</si>
  <si>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</si>
  <si>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</si>
  <si>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</si>
  <si>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</si>
  <si>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</si>
  <si>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</si>
  <si>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</si>
  <si>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</si>
  <si>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</si>
  <si>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</si>
  <si>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</si>
  <si>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</si>
  <si>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</si>
  <si>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</si>
  <si>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</si>
  <si>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</si>
  <si>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</si>
  <si>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</si>
  <si>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</si>
  <si>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</si>
  <si>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</si>
  <si>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</si>
  <si>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</si>
  <si>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</si>
  <si>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</si>
  <si>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</si>
  <si>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</si>
  <si>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</si>
  <si>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</si>
  <si>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</si>
  <si>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</si>
  <si>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</si>
  <si>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</si>
  <si>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</si>
  <si>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</si>
  <si>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</si>
  <si>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</si>
  <si>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</si>
  <si>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</si>
  <si>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</si>
  <si>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</si>
  <si>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</si>
  <si>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</si>
  <si>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</si>
  <si>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</si>
  <si>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</si>
  <si>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</si>
  <si>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</si>
  <si>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</si>
  <si>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</si>
  <si>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</si>
  <si>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</si>
  <si>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</si>
  <si>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</si>
  <si>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</si>
  <si>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</si>
  <si>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</si>
  <si>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</si>
  <si>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</si>
  <si>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</si>
  <si>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</si>
  <si>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</si>
  <si>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</si>
  <si>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</si>
  <si>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</si>
  <si>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</si>
  <si>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</si>
  <si>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</si>
  <si>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</si>
  <si>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</si>
  <si>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</si>
  <si>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</si>
  <si>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</si>
  <si>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</si>
  <si>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</si>
  <si>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</si>
  <si>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</si>
  <si>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</si>
  <si>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</si>
  <si>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</si>
  <si>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</si>
  <si>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</si>
  <si>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</si>
  <si>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</si>
  <si>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</si>
  <si>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</si>
  <si>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</si>
  <si>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</si>
  <si>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</si>
  <si>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</si>
  <si>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</si>
  <si>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</si>
  <si>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</si>
  <si>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</si>
  <si>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</si>
  <si>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</si>
  <si>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</si>
  <si>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</si>
  <si>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</si>
  <si>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</si>
  <si>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</si>
  <si>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</si>
  <si>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</si>
  <si>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</si>
  <si>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</si>
  <si>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</si>
  <si>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</si>
  <si>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</si>
  <si>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</si>
  <si>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</si>
  <si>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</si>
  <si>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</si>
  <si>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</si>
  <si>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</si>
  <si>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</si>
  <si>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</si>
  <si>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</si>
  <si>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</si>
  <si>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</si>
  <si>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</si>
  <si>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</si>
  <si>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</si>
  <si>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</si>
  <si>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</si>
  <si>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</si>
  <si>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</si>
  <si>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</si>
  <si>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</si>
  <si>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</si>
  <si>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</si>
  <si>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</si>
  <si>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</si>
  <si>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</si>
  <si>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</si>
  <si>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</si>
  <si>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</si>
  <si>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</si>
  <si>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</si>
  <si>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</si>
  <si>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</si>
  <si>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</si>
  <si>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</si>
  <si>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</si>
  <si>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</si>
  <si>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</si>
  <si>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</si>
  <si>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</si>
  <si>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</si>
  <si>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</si>
  <si>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</si>
  <si>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</si>
  <si>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</si>
  <si>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</si>
  <si>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</si>
  <si>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</si>
  <si>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</si>
  <si>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</si>
  <si>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</si>
  <si>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</si>
  <si>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</si>
  <si>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</si>
  <si>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</si>
  <si>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</si>
  <si>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</si>
  <si>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</si>
  <si>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</si>
  <si>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</si>
  <si>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</si>
  <si>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</si>
  <si>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</si>
  <si>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</si>
  <si>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</si>
  <si>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</si>
  <si>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</si>
  <si>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</si>
  <si>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</si>
  <si>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</si>
  <si>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</si>
  <si>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</si>
  <si>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</si>
  <si>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</si>
  <si>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</si>
  <si>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</si>
  <si>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</si>
  <si>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</si>
  <si>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</si>
  <si>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</si>
  <si>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</si>
  <si>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</si>
  <si>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</si>
  <si>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</si>
  <si>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</si>
  <si>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</si>
  <si>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</si>
  <si>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</si>
  <si>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</si>
  <si>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</si>
  <si>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</si>
  <si>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</si>
  <si>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</si>
  <si>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</si>
  <si>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</si>
  <si>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</si>
  <si>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</si>
  <si>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</si>
  <si>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</si>
  <si>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</si>
  <si>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</si>
  <si>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</si>
  <si>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</si>
  <si>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</si>
  <si>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</si>
  <si>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</si>
  <si>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</si>
  <si>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</si>
  <si>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</si>
  <si>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</si>
  <si>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</si>
  <si>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</si>
  <si>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</si>
  <si>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</si>
  <si>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</si>
  <si>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</si>
  <si>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</si>
  <si>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</si>
  <si>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</si>
  <si>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</si>
  <si>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</si>
  <si>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</si>
  <si>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</si>
  <si>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</si>
  <si>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</si>
  <si>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</si>
  <si>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</si>
  <si>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</si>
  <si>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</si>
  <si>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</si>
  <si>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</si>
  <si>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</si>
  <si>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</si>
  <si>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</si>
  <si>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</si>
  <si>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</si>
  <si>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</si>
  <si>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</si>
  <si>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</si>
  <si>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</si>
  <si>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</si>
  <si>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</si>
  <si>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</si>
  <si>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</si>
  <si>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</si>
  <si>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</si>
  <si>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</si>
  <si>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</si>
  <si>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</si>
  <si>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</si>
  <si>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</si>
  <si>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</si>
  <si>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</si>
  <si>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</si>
  <si>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</si>
  <si>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</si>
  <si>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</si>
  <si>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</si>
  <si>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</si>
  <si>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</si>
  <si>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</si>
  <si>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</si>
  <si>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</si>
  <si>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</si>
  <si>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</si>
  <si>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</si>
  <si>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</si>
  <si>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</si>
  <si>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</si>
  <si>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</si>
  <si>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</si>
  <si>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</si>
  <si>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</si>
  <si>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</si>
  <si>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</si>
  <si>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</si>
  <si>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</si>
  <si>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</si>
  <si>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</si>
  <si>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</si>
  <si>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</si>
  <si>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</si>
  <si>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</si>
  <si>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</si>
  <si>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</si>
  <si>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</si>
  <si>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</si>
  <si>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</si>
  <si>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</si>
  <si>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</si>
  <si>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</si>
  <si>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</si>
  <si>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</si>
  <si>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</si>
  <si>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</si>
  <si>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</si>
  <si>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</si>
  <si>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</si>
  <si>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</si>
  <si>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</si>
  <si>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</si>
  <si>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</si>
  <si>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</si>
  <si>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</si>
  <si>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</si>
  <si>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</si>
  <si>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</si>
  <si>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</si>
  <si>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</si>
  <si>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</si>
  <si>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</si>
  <si>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</si>
  <si>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</si>
  <si>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</si>
  <si>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</si>
  <si>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</si>
  <si>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</si>
  <si>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</si>
  <si>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</si>
  <si>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</si>
  <si>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</si>
  <si>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</si>
  <si>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</si>
  <si>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</si>
  <si>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</si>
  <si>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</si>
  <si>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</si>
  <si>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</si>
  <si>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</si>
  <si>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</si>
  <si>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</si>
  <si>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</si>
  <si>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</si>
  <si>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</si>
  <si>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</si>
  <si>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</si>
  <si>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</si>
  <si>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</si>
  <si>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</si>
  <si>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</si>
  <si>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</si>
  <si>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</si>
  <si>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</si>
  <si>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</si>
  <si>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</si>
  <si>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</si>
  <si>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</si>
  <si>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</si>
  <si>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</si>
  <si>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</si>
  <si>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</si>
  <si>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</si>
  <si>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</si>
  <si>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</si>
  <si>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</si>
  <si>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</si>
  <si>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</si>
  <si>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</si>
  <si>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</si>
  <si>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</si>
  <si>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</si>
  <si>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</si>
  <si>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</si>
  <si>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</si>
  <si>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</si>
  <si>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</si>
  <si>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</si>
  <si>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</si>
  <si>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</si>
  <si>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</si>
  <si>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</si>
  <si>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</si>
  <si>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</si>
  <si>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</si>
  <si>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</si>
  <si>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</si>
  <si>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</si>
  <si>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</si>
  <si>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</si>
  <si>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</si>
  <si>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</si>
  <si>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</si>
  <si>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</si>
  <si>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</si>
  <si>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</si>
  <si>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</si>
  <si>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</si>
  <si>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</si>
  <si>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</si>
  <si>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</si>
  <si>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</si>
  <si>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</si>
  <si>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</si>
  <si>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</si>
  <si>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</si>
  <si>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</si>
  <si>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</si>
  <si>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</si>
  <si>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</si>
  <si>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</si>
  <si>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</si>
  <si>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</si>
  <si>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</si>
  <si>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</si>
  <si>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</si>
  <si>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</si>
  <si>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</si>
  <si>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</si>
  <si>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</si>
  <si>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</si>
  <si>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</si>
  <si>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</si>
  <si>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</si>
  <si>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</si>
  <si>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</si>
  <si>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</si>
  <si>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</si>
  <si>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</si>
  <si>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</si>
  <si>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</si>
  <si>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</si>
  <si>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</si>
  <si>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</si>
  <si>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</si>
  <si>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</si>
  <si>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</si>
  <si>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</si>
  <si>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</si>
  <si>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</si>
  <si>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</si>
  <si>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</si>
  <si>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</si>
  <si>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</si>
  <si>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</si>
  <si>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</si>
  <si>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</si>
  <si>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</si>
  <si>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</si>
  <si>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</si>
  <si>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</si>
  <si>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</si>
  <si>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</si>
  <si>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</si>
  <si>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</si>
  <si>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</si>
  <si>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</si>
  <si>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</si>
  <si>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</si>
  <si>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</si>
  <si>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</si>
  <si>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</si>
  <si>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</si>
  <si>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</si>
  <si>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</si>
  <si>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</si>
  <si>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</si>
  <si>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</si>
  <si>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</si>
  <si>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</si>
  <si>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</si>
  <si>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</si>
  <si>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</si>
  <si>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</si>
  <si>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</si>
  <si>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</si>
  <si>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</si>
  <si>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</si>
  <si>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</si>
  <si>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</si>
  <si>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</si>
  <si>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</si>
  <si>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</si>
  <si>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</si>
  <si>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</si>
  <si>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</si>
  <si>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</si>
  <si>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</si>
  <si>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</si>
  <si>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</si>
  <si>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</si>
  <si>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</si>
  <si>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</si>
  <si>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</si>
  <si>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</si>
  <si>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</si>
  <si>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</si>
  <si>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</si>
  <si>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</si>
  <si>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</si>
  <si>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</si>
  <si>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</si>
  <si>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</si>
  <si>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</si>
  <si>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</si>
  <si>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</si>
  <si>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</si>
  <si>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</si>
  <si>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</si>
  <si>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</si>
  <si>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</si>
  <si>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</si>
  <si>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</si>
  <si>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</si>
  <si>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</si>
  <si>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</si>
  <si>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</si>
  <si>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</si>
  <si>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</si>
  <si>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</si>
  <si>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</si>
  <si>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</si>
  <si>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</si>
  <si>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</si>
  <si>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</si>
  <si>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</si>
  <si>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</si>
  <si>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</si>
  <si>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</si>
  <si>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</si>
  <si>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</si>
  <si>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</si>
  <si>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</si>
  <si>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</si>
  <si>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</si>
  <si>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</si>
  <si>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</si>
  <si>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</si>
  <si>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</si>
  <si>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</si>
  <si>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</si>
  <si>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</si>
  <si>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</si>
  <si>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</si>
  <si>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</si>
  <si>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</si>
  <si>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</si>
  <si>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</si>
  <si>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</si>
  <si>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</si>
  <si>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</si>
  <si>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</si>
  <si>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</si>
  <si>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</si>
  <si>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</si>
  <si>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</si>
  <si>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</si>
  <si>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</si>
  <si>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</si>
  <si>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</si>
  <si>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</si>
  <si>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</si>
  <si>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</si>
  <si>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</si>
  <si>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</si>
  <si>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</si>
  <si>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</si>
  <si>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</si>
  <si>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</si>
  <si>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</si>
  <si>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</si>
  <si>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</si>
  <si>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</si>
  <si>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</si>
  <si>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</si>
  <si>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</si>
  <si>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</si>
  <si>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</si>
  <si>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</si>
  <si>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</si>
  <si>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</si>
  <si>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</si>
  <si>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</si>
  <si>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</si>
  <si>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</si>
  <si>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</si>
  <si>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</si>
  <si>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</si>
  <si>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</si>
  <si>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</si>
  <si>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</si>
  <si>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</si>
  <si>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</si>
  <si>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</si>
  <si>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</si>
  <si>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</si>
  <si>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</si>
  <si>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</si>
  <si>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</si>
  <si>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</si>
  <si>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</si>
  <si>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</si>
  <si>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</si>
  <si>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</si>
  <si>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</si>
  <si>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</si>
  <si>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</si>
  <si>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</si>
  <si>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</si>
  <si>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</si>
  <si>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</si>
  <si>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</si>
  <si>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</si>
  <si>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</si>
  <si>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</si>
  <si>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</si>
  <si>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</si>
  <si>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</si>
  <si>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</si>
  <si>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</si>
  <si>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</si>
  <si>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</si>
  <si>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</si>
  <si>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</si>
  <si>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</si>
  <si>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</si>
  <si>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</si>
  <si>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</si>
  <si>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</si>
  <si>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</si>
  <si>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</si>
  <si>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</si>
  <si>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</si>
  <si>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</si>
  <si>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</si>
  <si>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</si>
  <si>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</si>
  <si>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</si>
  <si>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</si>
  <si>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</si>
  <si>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</si>
  <si>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</si>
  <si>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</si>
  <si>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</si>
  <si>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</si>
  <si>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</si>
  <si>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</si>
  <si>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</si>
  <si>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</si>
  <si>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</si>
  <si>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</si>
  <si>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</si>
  <si>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</si>
  <si>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</si>
  <si>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</si>
  <si>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</si>
  <si>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</si>
  <si>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</si>
  <si>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</si>
  <si>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</si>
  <si>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</si>
  <si>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</si>
  <si>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</si>
  <si>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</si>
  <si>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</si>
  <si>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</si>
  <si>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</si>
  <si>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</si>
  <si>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</si>
  <si>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</si>
  <si>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</si>
  <si>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</si>
  <si>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</si>
  <si>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</si>
  <si>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</si>
  <si>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</si>
  <si>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</si>
  <si>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</si>
  <si>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</si>
  <si>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</si>
  <si>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</si>
  <si>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</si>
  <si>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</si>
  <si>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</si>
  <si>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</si>
  <si>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</si>
  <si>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</si>
  <si>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</si>
  <si>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</si>
  <si>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</si>
  <si>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</si>
  <si>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</si>
  <si>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</si>
  <si>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</si>
  <si>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</si>
  <si>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</si>
  <si>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</si>
  <si>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</si>
  <si>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</si>
  <si>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</si>
  <si>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</si>
  <si>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</si>
  <si>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</si>
  <si>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</si>
  <si>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</si>
  <si>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</si>
  <si>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</si>
  <si>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</si>
  <si>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</si>
  <si>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</si>
  <si>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</si>
  <si>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</si>
  <si>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</si>
  <si>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</si>
  <si>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</si>
  <si>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</si>
  <si>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</si>
  <si>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</si>
  <si>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</si>
  <si>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</si>
  <si>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</si>
  <si>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</si>
  <si>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</si>
  <si>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</si>
  <si>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</si>
  <si>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</si>
  <si>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</si>
  <si>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</si>
  <si>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</si>
  <si>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</si>
  <si>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</si>
  <si>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</si>
  <si>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</si>
  <si>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</si>
  <si>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</si>
  <si>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</si>
  <si>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</si>
  <si>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</si>
  <si>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</si>
  <si>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</si>
  <si>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</si>
  <si>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</si>
  <si>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</si>
  <si>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</si>
  <si>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</si>
  <si>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</si>
  <si>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</si>
  <si>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</si>
  <si>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</si>
  <si>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</si>
  <si>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</si>
  <si>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</si>
  <si>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</si>
  <si>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</si>
  <si>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</si>
  <si>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</si>
  <si>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</si>
  <si>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</si>
  <si>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</si>
  <si>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</si>
  <si>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</si>
  <si>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</si>
  <si>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</si>
  <si>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</si>
  <si>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</si>
  <si>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</si>
  <si>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</si>
  <si>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</si>
  <si>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</si>
  <si>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</si>
  <si>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</si>
  <si>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</si>
  <si>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</si>
  <si>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</si>
  <si>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</si>
  <si>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</si>
  <si>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</si>
  <si>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</si>
  <si>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</si>
  <si>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</si>
  <si>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</si>
  <si>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</si>
  <si>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</si>
  <si>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</si>
  <si>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</si>
  <si>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</si>
  <si>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</si>
  <si>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</si>
  <si>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</si>
  <si>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</si>
  <si>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</si>
  <si>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</si>
  <si>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</si>
  <si>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</si>
  <si>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</si>
  <si>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</si>
  <si>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</si>
  <si>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</si>
  <si>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</si>
  <si>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</si>
  <si>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</si>
  <si>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</si>
  <si>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</si>
  <si>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</si>
  <si>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</si>
  <si>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</si>
  <si>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</si>
  <si>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</si>
  <si>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</si>
  <si>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</si>
  <si>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</si>
  <si>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</si>
  <si>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</si>
  <si>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</si>
  <si>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</si>
  <si>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</si>
  <si>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</si>
  <si>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</si>
  <si>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</si>
  <si>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</si>
  <si>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</si>
  <si>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</si>
  <si>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</si>
  <si>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</si>
  <si>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</si>
  <si>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</si>
  <si>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</si>
  <si>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</si>
  <si>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</si>
  <si>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</si>
  <si>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</si>
  <si>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</si>
  <si>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</si>
  <si>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</si>
  <si>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</si>
  <si>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</si>
  <si>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</si>
  <si>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</si>
  <si>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</si>
  <si>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</si>
  <si>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</si>
  <si>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</si>
  <si>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</si>
  <si>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</si>
  <si>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</si>
  <si>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</si>
  <si>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</si>
  <si>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</si>
  <si>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</si>
  <si>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</si>
  <si>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</si>
  <si>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</si>
  <si>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</si>
  <si>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</si>
  <si>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</si>
  <si>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</si>
  <si>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</si>
  <si>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</si>
  <si>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</si>
  <si>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</si>
  <si>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</si>
  <si>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</si>
  <si>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</si>
  <si>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</si>
  <si>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</si>
  <si>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</si>
  <si>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</si>
  <si>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</si>
  <si>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</si>
  <si>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</si>
  <si>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</si>
  <si>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</si>
  <si>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</si>
  <si>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</si>
  <si>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</si>
  <si>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</si>
  <si>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</si>
  <si>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</si>
  <si>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</si>
  <si>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</si>
  <si>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</si>
  <si>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</si>
  <si>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</si>
  <si>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</si>
  <si>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</si>
  <si>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</si>
  <si>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</si>
  <si>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</si>
  <si>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</si>
  <si>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</si>
  <si>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</si>
  <si>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</si>
  <si>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</si>
  <si>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</si>
  <si>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</si>
  <si>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</si>
  <si>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</si>
  <si>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</si>
  <si>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</si>
  <si>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</si>
  <si>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</si>
  <si>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</si>
  <si>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</si>
  <si>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</si>
  <si>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</si>
  <si>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</si>
  <si>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</si>
  <si>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</si>
  <si>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</si>
  <si>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</si>
  <si>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</si>
  <si>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</si>
  <si>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</si>
  <si>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</si>
  <si>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</si>
  <si>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</si>
  <si>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</si>
  <si>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</si>
  <si>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</si>
  <si>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</si>
  <si>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</si>
  <si>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</si>
  <si>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</si>
  <si>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</si>
  <si>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</si>
  <si>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</si>
  <si>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</si>
  <si>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</si>
  <si>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</si>
  <si>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</si>
  <si>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</si>
  <si>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</si>
  <si>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</si>
  <si>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</si>
  <si>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</si>
  <si>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</si>
  <si>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</si>
  <si>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</si>
  <si>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</si>
  <si>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</si>
  <si>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</si>
  <si>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</si>
  <si>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</si>
  <si>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</si>
  <si>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</si>
  <si>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</si>
  <si>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</si>
  <si>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</si>
  <si>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</si>
  <si>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</si>
  <si>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</si>
  <si>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</si>
  <si>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</si>
  <si>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</si>
  <si>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</si>
  <si>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</si>
  <si>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</si>
  <si>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</si>
  <si>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</si>
  <si>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</si>
  <si>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</si>
  <si>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</si>
  <si>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</si>
  <si>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</si>
  <si>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</si>
  <si>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</si>
  <si>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</si>
  <si>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</si>
  <si>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</si>
  <si>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</si>
  <si>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</si>
  <si>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</si>
  <si>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</si>
  <si>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</si>
  <si>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</si>
  <si>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</si>
  <si>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</si>
  <si>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</si>
  <si>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</si>
  <si>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</si>
  <si>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</si>
  <si>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</si>
  <si>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</si>
  <si>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</si>
  <si>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</si>
  <si>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</si>
  <si>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</si>
  <si>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</si>
  <si>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</si>
  <si>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</si>
  <si>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</si>
  <si>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</si>
  <si>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</si>
  <si>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</si>
  <si>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</si>
  <si>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</si>
  <si>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</si>
  <si>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</si>
  <si>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</si>
  <si>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</si>
  <si>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</si>
  <si>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</si>
  <si>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</si>
  <si>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</si>
  <si>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</si>
  <si>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</si>
  <si>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</si>
  <si>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</si>
  <si>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</si>
  <si>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</si>
  <si>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</si>
  <si>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</si>
  <si>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</si>
  <si>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</si>
  <si>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</si>
  <si>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</si>
  <si>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</si>
  <si>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</si>
  <si>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</si>
  <si>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</si>
  <si>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</si>
  <si>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</si>
  <si>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</si>
  <si>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</si>
  <si>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</si>
  <si>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</si>
  <si>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</si>
  <si>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</si>
  <si>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</si>
  <si>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</si>
  <si>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</si>
  <si>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</si>
  <si>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</si>
  <si>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</si>
  <si>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</si>
  <si>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</si>
  <si>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</si>
  <si>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</si>
  <si>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</si>
  <si>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</si>
  <si>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</si>
  <si>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</si>
  <si>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</si>
  <si>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</si>
  <si>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</si>
  <si>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</si>
  <si>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</si>
  <si>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</si>
  <si>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</si>
  <si>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</si>
  <si>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</si>
  <si>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</si>
  <si>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</si>
  <si>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</si>
  <si>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</si>
  <si>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</si>
  <si>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</si>
  <si>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</si>
  <si>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</si>
  <si>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</si>
  <si>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</si>
  <si>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</si>
  <si>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</si>
  <si>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</si>
  <si>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</si>
  <si>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</si>
  <si>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</si>
  <si>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</si>
  <si>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</si>
  <si>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</si>
  <si>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</si>
  <si>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</si>
  <si>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</si>
  <si>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</si>
  <si>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</si>
  <si>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</si>
  <si>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</si>
  <si>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</si>
  <si>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</si>
  <si>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</si>
  <si>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</si>
  <si>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</si>
  <si>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</si>
  <si>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</si>
  <si>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</si>
  <si>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</si>
  <si>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</si>
  <si>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</si>
  <si>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</si>
  <si>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</si>
  <si>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</si>
  <si>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</si>
  <si>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</si>
  <si>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</si>
  <si>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</si>
  <si>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</si>
  <si>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</si>
  <si>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</si>
  <si>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</si>
  <si>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</si>
  <si>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</si>
  <si>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</si>
  <si>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</si>
  <si>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</si>
  <si>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</si>
  <si>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</si>
  <si>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</si>
  <si>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</si>
  <si>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</si>
  <si>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</si>
  <si>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</si>
  <si>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</si>
  <si>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</si>
  <si>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</si>
  <si>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</si>
  <si>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</si>
  <si>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</si>
  <si>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</si>
  <si>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</si>
  <si>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</si>
  <si>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</si>
  <si>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</si>
  <si>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</si>
  <si>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</si>
  <si>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</si>
  <si>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</si>
  <si>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</si>
  <si>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</si>
  <si>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</si>
  <si>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</si>
  <si>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</si>
  <si>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</si>
  <si>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</si>
  <si>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</si>
  <si>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</si>
  <si>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</si>
  <si>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</si>
  <si>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</si>
  <si>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</si>
  <si>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</si>
  <si>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</si>
  <si>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</si>
  <si>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</si>
  <si>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</si>
  <si>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</si>
  <si>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</si>
  <si>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</si>
  <si>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</si>
  <si>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</si>
  <si>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</si>
  <si>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</si>
  <si>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</si>
  <si>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</si>
  <si>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</si>
  <si>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</si>
  <si>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</si>
  <si>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</si>
  <si>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</si>
  <si>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</si>
  <si>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</si>
  <si>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</si>
  <si>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</si>
  <si>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</si>
  <si>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</si>
  <si>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</si>
  <si>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</si>
  <si>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</si>
  <si>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</si>
  <si>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</si>
  <si>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</si>
  <si>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</si>
  <si>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</si>
  <si>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</si>
  <si>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</si>
  <si>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</si>
  <si>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</si>
  <si>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</si>
  <si>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</si>
  <si>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</si>
  <si>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</si>
  <si>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</si>
  <si>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</si>
  <si>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</si>
  <si>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</si>
  <si>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</si>
  <si>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</si>
  <si>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</si>
  <si>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</si>
  <si>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</si>
  <si>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</si>
  <si>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</si>
  <si>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</si>
  <si>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</si>
  <si>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</si>
  <si>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</si>
  <si>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</si>
  <si>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</si>
  <si>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</si>
  <si>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</si>
  <si>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</si>
  <si>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</si>
  <si>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</si>
  <si>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</si>
  <si>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</si>
  <si>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</si>
  <si>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</si>
  <si>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</si>
  <si>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</si>
  <si>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</si>
  <si>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</si>
  <si>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</si>
  <si>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</si>
  <si>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</si>
  <si>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</si>
  <si>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</si>
  <si>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</si>
  <si>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</si>
  <si>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</si>
  <si>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</si>
  <si>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</si>
  <si>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</si>
  <si>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</si>
  <si>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</si>
  <si>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</si>
  <si>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</si>
  <si>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</si>
  <si>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</si>
  <si>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</si>
  <si>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</si>
  <si>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</si>
  <si>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</si>
  <si>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</si>
  <si>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</si>
  <si>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</si>
  <si>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</si>
  <si>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</si>
  <si>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</si>
  <si>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</si>
  <si>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</si>
  <si>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</si>
  <si>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</si>
  <si>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</si>
  <si>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</si>
  <si>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</si>
  <si>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</si>
  <si>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</si>
  <si>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</si>
  <si>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</si>
  <si>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</si>
  <si>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</si>
  <si>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</si>
  <si>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</si>
  <si>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</si>
  <si>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</si>
  <si>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</si>
  <si>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</si>
  <si>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</si>
  <si>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</si>
  <si>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</si>
  <si>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</si>
  <si>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</si>
  <si>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</si>
  <si>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</si>
  <si>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</si>
  <si>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</si>
  <si>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</si>
  <si>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</si>
  <si>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</si>
  <si>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</si>
  <si>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</si>
  <si>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</si>
  <si>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</si>
  <si>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</si>
  <si>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</si>
  <si>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</si>
  <si>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</si>
  <si>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</si>
  <si>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</si>
  <si>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</si>
  <si>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</si>
  <si>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</si>
  <si>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</si>
  <si>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</si>
  <si>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</si>
  <si>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</si>
  <si>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</si>
  <si>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</si>
  <si>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</si>
  <si>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</si>
  <si>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</si>
  <si>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</si>
  <si>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</si>
  <si>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</si>
  <si>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</si>
  <si>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</si>
  <si>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</si>
  <si>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</si>
  <si>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</si>
  <si>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</si>
  <si>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</si>
  <si>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</si>
  <si>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</si>
  <si>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</si>
  <si>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</si>
  <si>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</si>
  <si>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</si>
  <si>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</si>
  <si>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</si>
  <si>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</si>
  <si>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</si>
  <si>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</si>
  <si>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</si>
  <si>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</si>
  <si>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</si>
  <si>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</si>
  <si>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</si>
  <si>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</si>
  <si>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</si>
  <si>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</si>
  <si>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</si>
  <si>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</si>
  <si>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</si>
  <si>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</si>
  <si>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</si>
  <si>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</si>
  <si>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</si>
  <si>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</si>
  <si>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</si>
  <si>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</si>
  <si>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</si>
  <si>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</si>
  <si>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</si>
  <si>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</si>
  <si>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</si>
  <si>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</si>
  <si>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</si>
  <si>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</si>
  <si>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</si>
  <si>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</si>
  <si>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</si>
  <si>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</si>
  <si>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</si>
  <si>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</si>
  <si>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</si>
  <si>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</si>
  <si>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</si>
  <si>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</si>
  <si>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</si>
  <si>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</si>
  <si>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</si>
  <si>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</si>
  <si>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</si>
  <si>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</si>
  <si>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</si>
  <si>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</si>
  <si>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</si>
  <si>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</si>
  <si>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</si>
  <si>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</si>
  <si>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</si>
  <si>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</si>
  <si>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</si>
  <si>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</si>
  <si>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</si>
  <si>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</si>
  <si>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</si>
  <si>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</si>
  <si>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</si>
  <si>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</si>
  <si>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</si>
  <si>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</si>
  <si>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</si>
  <si>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</si>
  <si>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</si>
  <si>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</si>
  <si>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</si>
  <si>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</si>
  <si>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</si>
  <si>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</si>
  <si>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</si>
  <si>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</si>
  <si>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</si>
  <si>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</si>
  <si>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</si>
  <si>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</si>
  <si>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</si>
  <si>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</si>
  <si>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</si>
  <si>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</si>
  <si>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</si>
  <si>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</si>
  <si>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</si>
  <si>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</si>
  <si>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</si>
  <si>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</si>
  <si>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</si>
  <si>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</si>
  <si>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</si>
  <si>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</si>
  <si>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</si>
  <si>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</si>
  <si>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</si>
  <si>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</si>
  <si>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</si>
  <si>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</si>
  <si>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</si>
  <si>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</si>
  <si>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</si>
  <si>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</si>
  <si>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</si>
  <si>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</si>
  <si>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</si>
  <si>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</si>
  <si>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</si>
  <si>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</si>
  <si>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</si>
  <si>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</si>
  <si>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</si>
  <si>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</si>
  <si>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</si>
  <si>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</si>
  <si>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</si>
  <si>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</si>
  <si>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</si>
  <si>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</si>
  <si>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</si>
  <si>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</si>
  <si>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</si>
  <si>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</si>
  <si>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</si>
  <si>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</si>
  <si>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</si>
  <si>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</si>
  <si>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</si>
  <si>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</si>
  <si>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</si>
  <si>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</si>
  <si>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</si>
  <si>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</si>
  <si>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</si>
  <si>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</si>
  <si>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</si>
  <si>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</si>
  <si>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</si>
  <si>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</si>
  <si>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</si>
  <si>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</si>
  <si>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</si>
  <si>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</si>
  <si>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</si>
  <si>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</si>
  <si>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</si>
  <si>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</si>
  <si>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</si>
  <si>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</si>
  <si>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</si>
  <si>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</si>
  <si>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</si>
  <si>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</si>
  <si>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</si>
  <si>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</si>
  <si>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</si>
  <si>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</si>
  <si>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</si>
  <si>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</si>
  <si>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</si>
  <si>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</si>
  <si>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</si>
  <si>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</si>
  <si>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</si>
  <si>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</si>
  <si>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</si>
  <si>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</si>
  <si>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</si>
  <si>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</si>
  <si>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</si>
  <si>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</si>
  <si>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</si>
  <si>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</si>
  <si>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</si>
  <si>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</si>
  <si>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</si>
  <si>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</si>
  <si>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</si>
  <si>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</si>
  <si>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</si>
  <si>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</si>
  <si>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</si>
  <si>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</si>
  <si>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</si>
  <si>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</si>
  <si>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</si>
  <si>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</si>
  <si>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</si>
  <si>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</si>
  <si>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</si>
  <si>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</si>
  <si>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</si>
  <si>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</si>
  <si>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</si>
  <si>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</si>
  <si>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</si>
  <si>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</si>
  <si>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</si>
  <si>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</si>
  <si>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</si>
  <si>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</si>
  <si>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</si>
  <si>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</si>
  <si>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</si>
  <si>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</si>
  <si>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</si>
  <si>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</si>
  <si>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</si>
  <si>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</si>
  <si>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</si>
  <si>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</si>
  <si>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</si>
  <si>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</si>
  <si>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</si>
  <si>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</si>
  <si>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</si>
  <si>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</si>
  <si>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</si>
  <si>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</si>
  <si>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</si>
  <si>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</si>
  <si>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</si>
  <si>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</si>
  <si>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</si>
  <si>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</si>
  <si>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</si>
  <si>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</si>
  <si>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</si>
  <si>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</si>
  <si>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</si>
  <si>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</si>
  <si>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</si>
  <si>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</si>
  <si>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</si>
  <si>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</si>
  <si>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</si>
  <si>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</si>
  <si>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</si>
  <si>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</si>
  <si>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</si>
  <si>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</si>
  <si>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</si>
  <si>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</si>
  <si>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</si>
  <si>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</si>
  <si>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</si>
  <si>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</si>
  <si>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</si>
  <si>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</si>
  <si>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</si>
  <si>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</si>
  <si>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</si>
  <si>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</si>
  <si>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</si>
  <si>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</si>
  <si>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</si>
  <si>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</si>
  <si>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</si>
  <si>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</si>
  <si>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</si>
  <si>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</si>
  <si>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</si>
  <si>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</si>
  <si>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</si>
  <si>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</si>
  <si>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</si>
  <si>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</si>
  <si>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</si>
  <si>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</si>
  <si>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</si>
  <si>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</si>
  <si>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</si>
  <si>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</si>
  <si>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</si>
  <si>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</si>
  <si>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</si>
  <si>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</si>
  <si>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</si>
  <si>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</si>
  <si>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</si>
  <si>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</si>
  <si>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</si>
  <si>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</si>
  <si>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</si>
  <si>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</si>
  <si>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</si>
  <si>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</si>
  <si>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</si>
  <si>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</si>
  <si>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</si>
  <si>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</si>
  <si>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</si>
  <si>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</si>
  <si>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</si>
  <si>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</si>
  <si>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</si>
  <si>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</si>
  <si>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</si>
  <si>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</si>
  <si>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</si>
  <si>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</si>
  <si>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</si>
  <si>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</si>
  <si>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</si>
  <si>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</si>
  <si>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</si>
  <si>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</si>
  <si>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</si>
  <si>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</si>
  <si>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</si>
  <si>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</si>
  <si>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</si>
  <si>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</si>
  <si>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</si>
  <si>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</si>
  <si>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</si>
  <si>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</si>
  <si>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</si>
  <si>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</si>
  <si>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</si>
  <si>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</si>
  <si>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</si>
  <si>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</si>
  <si>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</si>
  <si>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</si>
  <si>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</si>
  <si>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</si>
  <si>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</si>
  <si>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</si>
  <si>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</si>
  <si>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</si>
  <si>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</si>
  <si>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</si>
  <si>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</si>
  <si>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</si>
  <si>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</si>
  <si>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</si>
  <si>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</si>
  <si>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</si>
  <si>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</si>
  <si>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</si>
  <si>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</si>
  <si>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</si>
  <si>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</si>
  <si>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</si>
  <si>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</si>
  <si>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</si>
  <si>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</si>
  <si>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</si>
  <si>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</si>
  <si>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</si>
  <si>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</si>
  <si>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</si>
  <si>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</si>
  <si>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</si>
  <si>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</si>
  <si>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</si>
  <si>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</si>
  <si>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</si>
  <si>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</si>
  <si>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</si>
  <si>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</si>
  <si>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</si>
  <si>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</si>
  <si>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</si>
  <si>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</si>
  <si>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</si>
  <si>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</si>
  <si>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</si>
  <si>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</si>
  <si>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</si>
  <si>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</si>
  <si>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</si>
  <si>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</si>
  <si>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</si>
  <si>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</si>
  <si>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</si>
  <si>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</si>
  <si>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</si>
  <si>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</si>
  <si>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</si>
  <si>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</si>
  <si>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</si>
  <si>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</si>
  <si>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</si>
  <si>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</si>
  <si>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</si>
  <si>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</si>
  <si>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</si>
  <si>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</si>
  <si>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</si>
  <si>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</si>
  <si>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</si>
  <si>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</si>
  <si>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</si>
  <si>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</si>
  <si>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</si>
  <si>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</si>
  <si>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</si>
  <si>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</si>
  <si>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</si>
  <si>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</si>
  <si>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</si>
  <si>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</si>
  <si>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</si>
  <si>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</si>
  <si>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</si>
  <si>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</si>
  <si>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</si>
  <si>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</si>
  <si>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</si>
  <si>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</si>
  <si>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</si>
  <si>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</si>
  <si>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</si>
  <si>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</si>
  <si>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</si>
  <si>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</si>
  <si>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</si>
  <si>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</si>
  <si>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</si>
  <si>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</si>
  <si>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</si>
  <si>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</si>
  <si>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</si>
  <si>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</si>
  <si>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</si>
  <si>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</si>
  <si>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</si>
  <si>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</si>
  <si>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</si>
  <si>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</si>
  <si>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</si>
  <si>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</si>
  <si>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</si>
  <si>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</si>
  <si>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</si>
  <si>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</si>
  <si>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</si>
  <si>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</si>
  <si>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</si>
  <si>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</si>
  <si>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</si>
  <si>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</si>
  <si>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</si>
  <si>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</si>
  <si>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</si>
  <si>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</si>
  <si>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</si>
  <si>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</si>
  <si>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</si>
  <si>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</si>
  <si>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</si>
  <si>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</si>
  <si>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</si>
  <si>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</si>
  <si>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</si>
  <si>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</si>
  <si>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</si>
  <si>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</si>
  <si>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</si>
  <si>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</si>
  <si>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</si>
  <si>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</si>
  <si>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</si>
  <si>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</si>
  <si>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</si>
  <si>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</si>
  <si>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</si>
  <si>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</si>
  <si>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</si>
  <si>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</si>
  <si>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</si>
  <si>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</si>
  <si>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</si>
  <si>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</si>
  <si>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</si>
  <si>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</si>
  <si>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</si>
  <si>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</si>
  <si>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</si>
  <si>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</si>
  <si>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</si>
  <si>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</si>
  <si>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</si>
  <si>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</si>
  <si>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</si>
  <si>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</si>
  <si>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</si>
  <si>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</si>
  <si>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</si>
  <si>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</si>
  <si>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</si>
  <si>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</si>
  <si>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</si>
  <si>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</si>
  <si>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</si>
  <si>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</si>
  <si>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</si>
  <si>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</si>
  <si>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</si>
  <si>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</si>
  <si>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</si>
  <si>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</si>
  <si>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</si>
  <si>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</si>
  <si>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</si>
  <si>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</si>
  <si>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</si>
  <si>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</si>
  <si>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</si>
  <si>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</si>
  <si>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</si>
  <si>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</si>
  <si>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</si>
  <si>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</si>
  <si>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</si>
  <si>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</si>
  <si>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</si>
  <si>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</si>
  <si>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</si>
  <si>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</si>
  <si>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</si>
  <si>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</si>
  <si>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</si>
  <si>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</si>
  <si>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</si>
  <si>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</si>
  <si>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</si>
  <si>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</si>
  <si>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</si>
  <si>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</si>
  <si>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</si>
  <si>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</si>
  <si>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</si>
  <si>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</si>
  <si>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</si>
  <si>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</si>
  <si>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</si>
  <si>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</si>
  <si>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</si>
  <si>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</si>
  <si>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</si>
  <si>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</si>
  <si>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</si>
  <si>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</si>
  <si>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</si>
  <si>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</si>
  <si>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</si>
  <si>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</si>
  <si>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</si>
  <si>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</si>
  <si>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</si>
  <si>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</si>
  <si>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</si>
  <si>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</si>
  <si>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</si>
  <si>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</si>
  <si>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</si>
  <si>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</si>
  <si>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</si>
  <si>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</si>
  <si>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</si>
  <si>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</si>
  <si>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</si>
  <si>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</si>
  <si>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</si>
  <si>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</si>
  <si>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</si>
  <si>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</si>
  <si>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</si>
  <si>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</si>
  <si>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</si>
  <si>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</si>
  <si>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</si>
  <si>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</si>
  <si>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</si>
  <si>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</si>
  <si>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</si>
  <si>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</si>
  <si>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</si>
  <si>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</si>
  <si>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</si>
  <si>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</si>
  <si>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</si>
  <si>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</si>
  <si>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</si>
  <si>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</si>
  <si>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</si>
  <si>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</si>
  <si>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</si>
  <si>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</si>
  <si>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</si>
  <si>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</si>
  <si>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</si>
  <si>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</si>
  <si>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</si>
  <si>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</si>
  <si>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</si>
  <si>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</si>
  <si>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</si>
  <si>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</si>
  <si>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</si>
  <si>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</si>
  <si>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</si>
  <si>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</si>
  <si>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</si>
  <si>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</si>
  <si>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</si>
  <si>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</si>
  <si>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</si>
  <si>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</si>
  <si>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</si>
  <si>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</si>
  <si>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</si>
  <si>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</si>
  <si>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</si>
  <si>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</si>
  <si>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</si>
  <si>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</si>
  <si>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</si>
  <si>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</si>
  <si>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</si>
  <si>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</si>
  <si>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</si>
  <si>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</si>
  <si>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</si>
  <si>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</si>
  <si>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</si>
  <si>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</si>
  <si>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</si>
  <si>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</si>
  <si>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</si>
  <si>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</si>
  <si>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</si>
  <si>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</si>
  <si>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</si>
  <si>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</si>
  <si>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</si>
  <si>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</si>
  <si>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</si>
  <si>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</si>
  <si>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</si>
  <si>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</si>
  <si>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</si>
  <si>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</si>
  <si>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</si>
  <si>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</si>
  <si>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</si>
  <si>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</si>
  <si>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</si>
  <si>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</si>
  <si>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</si>
  <si>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</si>
  <si>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</si>
  <si>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</si>
  <si>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</si>
  <si>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</si>
  <si>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</si>
  <si>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</si>
  <si>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</si>
  <si>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</si>
  <si>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</si>
  <si>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</si>
  <si>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</si>
  <si>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</si>
  <si>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</si>
  <si>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</si>
  <si>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</si>
  <si>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</si>
  <si>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</si>
  <si>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</si>
  <si>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</si>
  <si>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</si>
  <si>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</si>
  <si>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</si>
  <si>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</si>
  <si>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</si>
  <si>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</si>
  <si>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</si>
  <si>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</si>
  <si>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</si>
  <si>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</si>
  <si>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</si>
  <si>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</si>
  <si>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</si>
  <si>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</si>
  <si>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</si>
  <si>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</si>
  <si>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</si>
  <si>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</si>
  <si>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</si>
  <si>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</si>
  <si>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</si>
  <si>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</si>
  <si>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</si>
  <si>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</si>
  <si>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</si>
  <si>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</si>
  <si>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</si>
  <si>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</si>
  <si>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</si>
  <si>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</si>
  <si>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</si>
  <si>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</si>
  <si>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</si>
  <si>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</si>
  <si>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</si>
  <si>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</si>
  <si>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</si>
  <si>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</si>
  <si>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</si>
  <si>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</si>
  <si>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</si>
  <si>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</si>
  <si>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</si>
  <si>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</si>
  <si>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</si>
  <si>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</si>
  <si>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</si>
  <si>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</si>
  <si>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</si>
  <si>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</si>
  <si>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</si>
  <si>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</si>
  <si>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</si>
  <si>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</si>
  <si>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</si>
  <si>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</si>
  <si>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</si>
  <si>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</si>
  <si>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</si>
  <si>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</si>
  <si>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</si>
  <si>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</si>
  <si>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</si>
  <si>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</si>
  <si>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</si>
  <si>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</si>
  <si>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</si>
  <si>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</si>
  <si>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</si>
  <si>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</si>
  <si>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</si>
  <si>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</si>
  <si>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</si>
  <si>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</si>
  <si>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</si>
  <si>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</si>
  <si>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</si>
  <si>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</si>
  <si>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</si>
  <si>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</si>
  <si>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</si>
  <si>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</si>
  <si>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</si>
  <si>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</si>
  <si>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</si>
  <si>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</si>
  <si>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</si>
  <si>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</si>
  <si>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</si>
  <si>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</si>
  <si>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</si>
  <si>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</si>
  <si>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</si>
  <si>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</si>
  <si>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</si>
  <si>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</si>
  <si>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</si>
  <si>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</si>
  <si>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</si>
  <si>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</si>
  <si>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</si>
  <si>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</si>
  <si>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</si>
  <si>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</si>
  <si>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</si>
  <si>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</si>
  <si>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</si>
  <si>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</si>
  <si>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</si>
  <si>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</si>
  <si>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</si>
  <si>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</si>
  <si>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</si>
  <si>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</si>
  <si>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</si>
  <si>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</si>
  <si>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</si>
  <si>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</si>
  <si>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</si>
  <si>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</si>
  <si>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</si>
  <si>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</si>
  <si>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</si>
  <si>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</si>
  <si>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</si>
  <si>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</si>
  <si>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</si>
  <si>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</si>
  <si>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</si>
  <si>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</si>
  <si>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</si>
  <si>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</si>
  <si>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</si>
  <si>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</si>
  <si>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</si>
  <si>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</si>
  <si>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</si>
  <si>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</si>
  <si>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</si>
  <si>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</si>
  <si>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</si>
  <si>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</si>
  <si>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</si>
  <si>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</si>
  <si>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</si>
  <si>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</si>
  <si>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</si>
  <si>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</si>
  <si>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</si>
  <si>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</si>
  <si>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</si>
  <si>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</si>
  <si>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</si>
  <si>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</si>
  <si>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</si>
  <si>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</si>
  <si>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</si>
  <si>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</si>
  <si>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</si>
  <si>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</si>
  <si>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</si>
  <si>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</si>
  <si>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</si>
  <si>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</si>
  <si>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</si>
  <si>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</si>
  <si>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</si>
  <si>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</si>
  <si>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</si>
  <si>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</si>
  <si>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</si>
  <si>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</si>
  <si>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</si>
  <si>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</si>
  <si>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</si>
  <si>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</si>
  <si>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</si>
  <si>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</si>
  <si>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</si>
  <si>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</si>
  <si>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</si>
  <si>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</si>
  <si>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</si>
  <si>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</si>
  <si>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</si>
  <si>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</si>
  <si>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</si>
  <si>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</si>
  <si>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</si>
  <si>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</si>
  <si>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</si>
  <si>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</si>
  <si>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</si>
  <si>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</si>
  <si>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</si>
  <si>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</si>
  <si>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</si>
  <si>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</si>
  <si>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</si>
  <si>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</si>
  <si>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</si>
  <si>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</si>
  <si>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</si>
  <si>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</si>
  <si>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</si>
  <si>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</si>
  <si>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</si>
  <si>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</si>
  <si>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</si>
  <si>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</si>
  <si>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</si>
  <si>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</si>
  <si>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</si>
  <si>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</si>
  <si>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</si>
  <si>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</si>
  <si>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</si>
  <si>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</si>
  <si>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</si>
  <si>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</si>
  <si>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</si>
  <si>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</si>
  <si>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</si>
  <si>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</si>
  <si>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</si>
  <si>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</si>
  <si>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</si>
  <si>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</si>
  <si>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</si>
  <si>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</si>
  <si>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</si>
  <si>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</si>
  <si>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</si>
  <si>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</si>
  <si>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</si>
  <si>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</si>
  <si>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</si>
  <si>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</si>
  <si>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</si>
  <si>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</si>
  <si>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</si>
  <si>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</si>
  <si>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</si>
  <si>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</si>
  <si>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</si>
  <si>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</si>
  <si>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</si>
  <si>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</si>
  <si>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</si>
  <si>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</si>
  <si>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</si>
  <si>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</si>
  <si>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</si>
  <si>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</si>
  <si>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</si>
  <si>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</si>
  <si>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</si>
  <si>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</si>
  <si>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</si>
  <si>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</si>
  <si>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</si>
  <si>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</si>
  <si>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</si>
  <si>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</si>
  <si>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</si>
  <si>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</si>
  <si>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</si>
  <si>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</si>
  <si>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</si>
  <si>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</si>
  <si>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</si>
  <si>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</si>
  <si>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</si>
  <si>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</si>
  <si>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</si>
  <si>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</si>
  <si>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</si>
  <si>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</si>
  <si>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</si>
  <si>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</si>
  <si>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</si>
  <si>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</si>
  <si>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</si>
  <si>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</si>
  <si>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</si>
  <si>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</si>
  <si>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</si>
  <si>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</si>
  <si>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</si>
  <si>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</si>
  <si>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</si>
  <si>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</si>
  <si>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</si>
  <si>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</si>
  <si>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</si>
  <si>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</si>
  <si>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</si>
  <si>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</si>
  <si>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</si>
  <si>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</si>
  <si>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</si>
  <si>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</si>
  <si>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</si>
  <si>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</si>
  <si>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</si>
  <si>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</si>
  <si>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</si>
  <si>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</si>
  <si>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</si>
  <si>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</si>
  <si>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</si>
  <si>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</si>
  <si>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</si>
  <si>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</si>
  <si>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</si>
  <si>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</si>
  <si>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</si>
  <si>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</si>
  <si>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</si>
  <si>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</si>
  <si>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</si>
  <si>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</si>
  <si>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</si>
  <si>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</si>
  <si>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</si>
  <si>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</si>
  <si>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</si>
  <si>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</si>
  <si>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</si>
  <si>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</si>
  <si>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</si>
  <si>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</si>
  <si>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</si>
  <si>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</si>
  <si>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</si>
  <si>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</si>
  <si>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</si>
  <si>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</si>
  <si>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</si>
  <si>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</si>
  <si>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</si>
  <si>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</si>
  <si>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</si>
  <si>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</si>
  <si>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</si>
  <si>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</si>
  <si>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</si>
  <si>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</si>
  <si>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</si>
  <si>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</si>
  <si>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</si>
  <si>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</si>
  <si>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</si>
  <si>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</si>
  <si>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</si>
  <si>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</si>
  <si>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</si>
  <si>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</si>
  <si>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</si>
  <si>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</si>
  <si>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</si>
  <si>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</si>
  <si>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</si>
  <si>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</si>
  <si>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</si>
  <si>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</si>
  <si>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</si>
  <si>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</si>
  <si>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</si>
  <si>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</si>
  <si>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</si>
  <si>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</si>
  <si>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</si>
  <si>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</si>
  <si>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</si>
  <si>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</si>
  <si>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</si>
  <si>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</si>
  <si>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</si>
  <si>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</si>
  <si>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</si>
  <si>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</si>
  <si>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</si>
  <si>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</si>
  <si>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</si>
  <si>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</si>
  <si>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</si>
  <si>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</si>
  <si>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</si>
  <si>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</si>
  <si>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</si>
  <si>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</si>
  <si>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</si>
  <si>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</si>
  <si>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</si>
  <si>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</si>
  <si>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</si>
  <si>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</si>
  <si>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</si>
  <si>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</si>
  <si>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</si>
  <si>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</si>
  <si>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</si>
  <si>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</si>
  <si>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</si>
  <si>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</si>
  <si>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</si>
  <si>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</si>
  <si>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</si>
  <si>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</si>
  <si>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</si>
  <si>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</si>
  <si>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</si>
  <si>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</si>
  <si>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</si>
  <si>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</si>
  <si>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</si>
  <si>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</si>
  <si>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</si>
  <si>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</si>
  <si>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</si>
  <si>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</si>
  <si>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</si>
  <si>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</si>
  <si>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</si>
  <si>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</si>
  <si>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</si>
  <si>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</si>
  <si>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</si>
  <si>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</si>
  <si>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</si>
  <si>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</si>
  <si>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</si>
  <si>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</si>
  <si>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</si>
  <si>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</si>
  <si>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</si>
  <si>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</si>
  <si>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</si>
  <si>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</si>
  <si>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</si>
  <si>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</si>
  <si>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</si>
  <si>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</si>
  <si>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</si>
  <si>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</si>
  <si>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</si>
  <si>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</si>
  <si>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</si>
  <si>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</si>
  <si>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</si>
  <si>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</si>
  <si>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</si>
  <si>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</si>
  <si>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</si>
  <si>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</si>
  <si>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</si>
  <si>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</si>
  <si>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</si>
  <si>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</si>
  <si>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</si>
  <si>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</si>
  <si>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</si>
  <si>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</si>
  <si>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</si>
  <si>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</si>
  <si>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</si>
  <si>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</si>
  <si>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</si>
  <si>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</si>
  <si>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</si>
  <si>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</si>
  <si>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</si>
  <si>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</si>
  <si>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</si>
  <si>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</si>
  <si>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</si>
  <si>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</si>
  <si>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</si>
  <si>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</si>
  <si>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</si>
  <si>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</si>
  <si>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</si>
  <si>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</si>
  <si>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</si>
  <si>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</si>
  <si>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</si>
  <si>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</si>
  <si>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</si>
  <si>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</si>
  <si>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</si>
  <si>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</si>
  <si>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</si>
  <si>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</si>
  <si>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</si>
  <si>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</si>
  <si>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</si>
  <si>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</si>
  <si>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</si>
  <si>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</si>
  <si>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</si>
  <si>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</si>
  <si>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</si>
  <si>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</si>
  <si>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</si>
  <si>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</si>
  <si>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</si>
  <si>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</si>
  <si>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</si>
  <si>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</si>
  <si>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</si>
  <si>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</si>
  <si>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</si>
  <si>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</si>
  <si>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</si>
  <si>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</si>
  <si>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</si>
  <si>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</si>
  <si>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</si>
  <si>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</si>
  <si>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</si>
  <si>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</si>
  <si>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</si>
  <si>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</si>
  <si>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</si>
  <si>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</si>
  <si>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</si>
  <si>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</si>
  <si>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</si>
  <si>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</si>
  <si>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</si>
  <si>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</si>
  <si>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</si>
  <si>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</si>
  <si>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</si>
  <si>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</si>
  <si>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</si>
  <si>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</si>
  <si>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</si>
  <si>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</si>
  <si>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</si>
  <si>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</si>
  <si>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</si>
  <si>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</si>
  <si>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</si>
  <si>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</si>
  <si>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</si>
  <si>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</si>
  <si>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</si>
  <si>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</si>
  <si>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</si>
  <si>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</si>
  <si>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</si>
  <si>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</si>
  <si>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</si>
  <si>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</si>
  <si>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</si>
  <si>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</si>
  <si>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</si>
  <si>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</si>
  <si>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</si>
  <si>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</si>
  <si>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</si>
  <si>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</si>
  <si>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</si>
  <si>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</si>
  <si>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</si>
  <si>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</si>
  <si>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</si>
  <si>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</si>
  <si>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</si>
  <si>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</si>
  <si>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</si>
  <si>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</si>
  <si>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</si>
  <si>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</si>
  <si>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</si>
  <si>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</si>
  <si>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</si>
  <si>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</si>
  <si>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</si>
  <si>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</si>
  <si>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</si>
  <si>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</si>
  <si>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</si>
  <si>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</si>
  <si>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</si>
  <si>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</si>
  <si>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</si>
  <si>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</si>
  <si>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</si>
  <si>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</si>
  <si>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</si>
  <si>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</si>
  <si>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</si>
  <si>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</si>
  <si>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</si>
  <si>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</si>
  <si>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</si>
  <si>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</si>
  <si>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</si>
  <si>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</si>
  <si>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</si>
  <si>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</si>
  <si>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</si>
  <si>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</si>
  <si>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</si>
  <si>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</si>
  <si>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</si>
  <si>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</si>
  <si>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</si>
  <si>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</si>
  <si>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</si>
  <si>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</si>
  <si>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</si>
  <si>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</si>
  <si>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</si>
  <si>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</si>
  <si>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</si>
  <si>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</si>
  <si>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</si>
  <si>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</si>
  <si>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</si>
  <si>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</si>
  <si>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</si>
  <si>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</si>
  <si>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</si>
  <si>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</si>
  <si>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</si>
  <si>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</si>
  <si>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</si>
  <si>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</si>
  <si>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</si>
  <si>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</si>
  <si>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</si>
  <si>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</si>
  <si>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</si>
  <si>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</si>
  <si>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</si>
  <si>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</si>
  <si>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</si>
  <si>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</si>
  <si>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</si>
  <si>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</si>
  <si>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</si>
  <si>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</si>
  <si>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</si>
  <si>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</si>
  <si>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</si>
  <si>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</si>
  <si>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</si>
  <si>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</si>
  <si>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</si>
  <si>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</si>
  <si>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</si>
  <si>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</si>
  <si>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</si>
  <si>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</si>
  <si>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</si>
  <si>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</si>
  <si>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</si>
  <si>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</si>
  <si>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</si>
  <si>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</si>
  <si>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</si>
  <si>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</si>
  <si>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</si>
  <si>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</si>
  <si>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</si>
  <si>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</si>
  <si>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</si>
  <si>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</si>
  <si>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</si>
  <si>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</si>
  <si>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</si>
  <si>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</si>
  <si>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</si>
  <si>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</si>
  <si>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</si>
  <si>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</si>
  <si>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</si>
  <si>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</si>
  <si>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</si>
  <si>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</si>
  <si>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</si>
  <si>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</si>
  <si>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</si>
  <si>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</si>
  <si>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</si>
  <si>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</si>
  <si>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</si>
  <si>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</si>
  <si>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</si>
  <si>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</si>
  <si>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</si>
  <si>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</si>
  <si>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</si>
  <si>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</si>
  <si>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</si>
  <si>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</si>
  <si>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</si>
  <si>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</si>
  <si>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</si>
  <si>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</si>
  <si>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</si>
  <si>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</si>
  <si>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</si>
  <si>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</si>
  <si>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</si>
  <si>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</si>
  <si>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</si>
  <si>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</si>
  <si>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</si>
  <si>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</si>
  <si>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</si>
  <si>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</si>
  <si>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</si>
  <si>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</si>
  <si>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</si>
  <si>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</si>
  <si>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</si>
  <si>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</si>
  <si>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</si>
  <si>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</si>
  <si>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</si>
  <si>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</si>
  <si>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</si>
  <si>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</si>
  <si>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</si>
  <si>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</si>
  <si>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</si>
  <si>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</si>
  <si>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</si>
  <si>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</si>
  <si>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</si>
  <si>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</si>
  <si>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</si>
  <si>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</si>
  <si>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</si>
  <si>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</si>
  <si>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</si>
  <si>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</si>
  <si>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</si>
  <si>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</si>
  <si>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</si>
  <si>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</si>
  <si>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</si>
  <si>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</si>
  <si>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</si>
  <si>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</si>
  <si>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</si>
  <si>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</si>
  <si>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</si>
  <si>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</si>
  <si>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</si>
  <si>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</si>
  <si>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</si>
  <si>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</si>
  <si>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</si>
  <si>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</si>
  <si>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</si>
  <si>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</si>
  <si>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</si>
  <si>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</si>
  <si>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</si>
  <si>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</si>
  <si>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</si>
  <si>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</si>
  <si>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</si>
  <si>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</si>
  <si>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</si>
  <si>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</si>
  <si>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</si>
  <si>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</si>
  <si>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</si>
  <si>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</si>
  <si>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</si>
  <si>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</si>
  <si>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</si>
  <si>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</si>
  <si>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</si>
  <si>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</si>
  <si>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</si>
  <si>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</si>
  <si>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</si>
  <si>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</si>
  <si>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</si>
  <si>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</si>
  <si>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</si>
  <si>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</si>
  <si>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</si>
  <si>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</si>
  <si>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</si>
  <si>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</si>
  <si>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</si>
  <si>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</si>
  <si>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</si>
  <si>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</si>
  <si>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</si>
  <si>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</si>
  <si>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</si>
  <si>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</si>
  <si>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</si>
  <si>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</si>
  <si>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</si>
  <si>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</si>
  <si>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</si>
  <si>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</si>
  <si>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</si>
  <si>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</si>
  <si>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</si>
  <si>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</si>
  <si>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</si>
  <si>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</si>
  <si>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</si>
  <si>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</si>
  <si>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</si>
  <si>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</si>
  <si>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</si>
  <si>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</si>
  <si>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</si>
  <si>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</si>
  <si>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</si>
  <si>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</si>
  <si>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</si>
  <si>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</si>
  <si>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</si>
  <si>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</si>
  <si>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</si>
  <si>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</si>
  <si>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</si>
  <si>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</si>
  <si>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</si>
  <si>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</si>
  <si>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</si>
  <si>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</si>
  <si>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</si>
  <si>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</si>
  <si>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</si>
  <si>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</si>
  <si>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</si>
  <si>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</si>
  <si>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</si>
  <si>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</si>
  <si>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</si>
  <si>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</si>
  <si>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</si>
  <si>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</si>
  <si>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</si>
  <si>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</si>
  <si>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</si>
  <si>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</si>
  <si>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</si>
  <si>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</si>
  <si>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</si>
  <si>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</si>
  <si>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</si>
  <si>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</si>
  <si>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</si>
  <si>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</si>
  <si>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</si>
  <si>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</si>
  <si>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</si>
  <si>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</si>
  <si>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</si>
  <si>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</si>
  <si>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</si>
  <si>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</si>
  <si>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</si>
  <si>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</si>
  <si>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</si>
  <si>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</si>
  <si>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</si>
  <si>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</si>
  <si>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</si>
  <si>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</si>
  <si>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</si>
  <si>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</si>
  <si>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</si>
  <si>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</si>
  <si>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</si>
  <si>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</si>
  <si>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</si>
  <si>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</si>
  <si>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</si>
  <si>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</si>
  <si>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</si>
  <si>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</si>
  <si>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</si>
  <si>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</si>
  <si>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</si>
  <si>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</si>
  <si>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</si>
  <si>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</si>
  <si>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</si>
  <si>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</si>
  <si>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</si>
  <si>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</si>
  <si>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</si>
  <si>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</si>
  <si>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</si>
  <si>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</si>
  <si>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</si>
  <si>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</si>
  <si>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</si>
  <si>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</si>
  <si>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</si>
  <si>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</si>
  <si>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</si>
  <si>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</si>
  <si>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</si>
  <si>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</si>
  <si>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</si>
  <si>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</si>
  <si>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</si>
  <si>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</si>
  <si>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</si>
  <si>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</si>
  <si>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</si>
  <si>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</si>
  <si>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</si>
  <si>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</si>
  <si>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</si>
  <si>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</si>
  <si>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</si>
  <si>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</si>
  <si>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</si>
  <si>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</si>
  <si>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</si>
  <si>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</si>
  <si>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</si>
  <si>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</si>
  <si>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</si>
  <si>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</si>
  <si>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</si>
  <si>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</si>
  <si>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</si>
  <si>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</si>
  <si>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</si>
  <si>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</si>
  <si>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</si>
  <si>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</si>
  <si>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</si>
  <si>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</si>
  <si>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</si>
  <si>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</si>
  <si>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</si>
  <si>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</si>
  <si>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</si>
  <si>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</si>
  <si>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</si>
  <si>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</si>
  <si>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</si>
  <si>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</si>
  <si>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</si>
  <si>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</si>
  <si>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</si>
  <si>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</si>
  <si>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</si>
  <si>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</si>
  <si>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</si>
  <si>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</si>
  <si>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</si>
  <si>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</si>
  <si>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</si>
  <si>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</si>
  <si>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</si>
  <si>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</si>
  <si>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</si>
  <si>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</si>
  <si>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</si>
  <si>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</si>
  <si>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</si>
  <si>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</si>
  <si>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</si>
  <si>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</si>
  <si>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</si>
  <si>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</si>
  <si>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</si>
  <si>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</si>
  <si>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</si>
  <si>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</si>
  <si>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</si>
  <si>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</si>
  <si>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</si>
  <si>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</si>
  <si>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</si>
  <si>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</si>
  <si>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</si>
  <si>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</si>
  <si>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</si>
  <si>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</si>
  <si>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</si>
  <si>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</si>
  <si>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</si>
  <si>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</si>
  <si>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</si>
  <si>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</si>
  <si>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</si>
  <si>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</si>
  <si>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</si>
  <si>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</si>
  <si>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</si>
  <si>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</si>
  <si>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</si>
  <si>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</si>
  <si>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</si>
  <si>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</si>
  <si>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</si>
  <si>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</si>
  <si>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</si>
  <si>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</si>
  <si>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</si>
  <si>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</si>
  <si>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</si>
  <si>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</si>
  <si>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</si>
  <si>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</si>
  <si>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</si>
  <si>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</si>
  <si>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</si>
  <si>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</si>
  <si>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</si>
  <si>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</si>
  <si>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</si>
  <si>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</si>
  <si>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</si>
  <si>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</si>
  <si>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</si>
  <si>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</si>
  <si>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</si>
  <si>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</si>
  <si>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</si>
  <si>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</si>
  <si>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</si>
  <si>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</si>
  <si>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</si>
  <si>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</si>
  <si>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</si>
  <si>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</si>
  <si>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</si>
  <si>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</si>
  <si>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</si>
  <si>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</si>
  <si>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</si>
  <si>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</si>
  <si>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</si>
  <si>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</si>
  <si>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</si>
  <si>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</si>
  <si>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</si>
  <si>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</si>
  <si>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</si>
  <si>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</si>
  <si>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</si>
  <si>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</si>
  <si>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</si>
  <si>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</si>
  <si>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</si>
  <si>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</si>
  <si>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</si>
  <si>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</si>
  <si>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</si>
  <si>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</si>
  <si>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</si>
  <si>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</si>
  <si>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</si>
  <si>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</si>
  <si>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</si>
  <si>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</si>
  <si>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</si>
  <si>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</si>
  <si>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</si>
  <si>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</si>
  <si>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</si>
  <si>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</si>
  <si>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</si>
  <si>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</si>
  <si>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</si>
  <si>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</si>
  <si>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</si>
  <si>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</si>
  <si>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</si>
  <si>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</si>
  <si>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</si>
  <si>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</si>
  <si>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</si>
  <si>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</si>
  <si>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</si>
  <si>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</si>
  <si>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</si>
  <si>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</si>
  <si>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</si>
  <si>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</si>
  <si>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</si>
  <si>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</si>
  <si>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</si>
  <si>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</si>
  <si>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</si>
  <si>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</si>
  <si>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</si>
  <si>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</si>
  <si>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</si>
  <si>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</si>
  <si>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</si>
  <si>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</si>
  <si>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</si>
  <si>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</si>
  <si>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</si>
  <si>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</si>
  <si>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</si>
  <si>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</si>
  <si>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</si>
  <si>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</si>
  <si>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</si>
  <si>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</si>
  <si>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</si>
  <si>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</si>
  <si>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</si>
  <si>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</si>
  <si>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</si>
  <si>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</si>
  <si>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</si>
  <si>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</si>
  <si>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</si>
  <si>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</si>
  <si>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</si>
  <si>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</si>
  <si>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</si>
  <si>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</si>
  <si>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</si>
  <si>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</si>
  <si>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</si>
  <si>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</si>
  <si>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</si>
  <si>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</si>
  <si>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</si>
  <si>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</si>
  <si>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</si>
  <si>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</si>
  <si>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</si>
  <si>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</si>
  <si>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</si>
  <si>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</si>
  <si>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</si>
  <si>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</si>
  <si>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</si>
  <si>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</si>
  <si>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</si>
  <si>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</si>
  <si>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</si>
  <si>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</si>
  <si>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</si>
  <si>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</si>
  <si>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</si>
  <si>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</si>
  <si>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</si>
  <si>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</si>
  <si>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</si>
  <si>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</si>
  <si>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</si>
  <si>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</si>
  <si>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</si>
  <si>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</si>
  <si>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</si>
  <si>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</si>
  <si>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</si>
  <si>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</si>
  <si>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</si>
  <si>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</si>
  <si>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</si>
  <si>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</si>
  <si>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</si>
  <si>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</si>
  <si>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</si>
  <si>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</si>
  <si>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</si>
  <si>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</si>
  <si>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</si>
  <si>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</si>
  <si>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</si>
  <si>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</si>
  <si>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</si>
  <si>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</si>
  <si>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</si>
  <si>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</si>
  <si>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</si>
  <si>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</si>
  <si>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</si>
  <si>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</si>
  <si>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</si>
  <si>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</si>
  <si>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</si>
  <si>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</si>
  <si>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</si>
  <si>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</si>
  <si>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</si>
  <si>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</si>
  <si>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</si>
  <si>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</si>
  <si>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</si>
  <si>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</si>
  <si>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</si>
  <si>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</si>
  <si>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</si>
  <si>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</si>
  <si>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</si>
  <si>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</si>
  <si>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</si>
  <si>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</si>
  <si>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</si>
  <si>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</si>
  <si>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</si>
  <si>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</si>
  <si>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</si>
  <si>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</si>
  <si>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</si>
  <si>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</si>
  <si>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</si>
  <si>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</si>
  <si>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</si>
  <si>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</si>
  <si>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</si>
  <si>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</si>
  <si>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</si>
  <si>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</si>
  <si>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</si>
  <si>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</si>
  <si>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</si>
  <si>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</si>
  <si>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</si>
  <si>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</si>
  <si>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</si>
  <si>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</si>
  <si>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</si>
  <si>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</si>
  <si>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</si>
  <si>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</si>
  <si>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</si>
  <si>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</si>
  <si>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</si>
  <si>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</si>
  <si>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</si>
  <si>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</si>
  <si>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</si>
  <si>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</si>
  <si>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</si>
  <si>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</si>
  <si>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</si>
  <si>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</si>
  <si>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</si>
  <si>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</si>
  <si>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</si>
  <si>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</si>
  <si>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</si>
  <si>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</si>
  <si>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</si>
  <si>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</si>
  <si>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</si>
  <si>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</si>
  <si>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</si>
  <si>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</si>
  <si>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</si>
  <si>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</si>
  <si>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</si>
  <si>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</si>
  <si>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</si>
  <si>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</si>
  <si>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</si>
  <si>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</si>
  <si>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</si>
  <si>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</si>
  <si>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</si>
  <si>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</si>
  <si>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</si>
  <si>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</si>
  <si>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</si>
  <si>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</si>
  <si>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</si>
  <si>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</si>
  <si>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</si>
  <si>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</si>
  <si>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</si>
  <si>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</si>
  <si>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</si>
  <si>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</si>
  <si>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</si>
  <si>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</si>
  <si>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</si>
  <si>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</si>
  <si>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</si>
  <si>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</si>
  <si>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</si>
  <si>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</si>
  <si>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</si>
  <si>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</si>
  <si>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</si>
  <si>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</si>
  <si>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</si>
  <si>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</si>
  <si>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</si>
  <si>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</si>
  <si>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</si>
  <si>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</si>
  <si>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</si>
  <si>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</si>
  <si>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</si>
  <si>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</si>
  <si>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</si>
  <si>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</si>
  <si>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</si>
  <si>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</si>
  <si>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</si>
  <si>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</si>
  <si>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</si>
  <si>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</si>
  <si>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</si>
  <si>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</si>
  <si>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</si>
  <si>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</si>
  <si>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</si>
  <si>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</si>
  <si>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</si>
  <si>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</si>
  <si>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</si>
  <si>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</si>
  <si>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</si>
  <si>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</si>
  <si>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</si>
  <si>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</si>
  <si>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</si>
  <si>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</si>
  <si>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</si>
  <si>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</si>
  <si>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</si>
  <si>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</si>
  <si>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</si>
  <si>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</si>
  <si>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</si>
  <si>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</si>
  <si>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</si>
  <si>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</si>
  <si>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</si>
  <si>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</si>
  <si>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</si>
  <si>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</si>
  <si>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</si>
  <si>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</si>
  <si>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</si>
  <si>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</si>
  <si>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</si>
  <si>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</si>
  <si>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</si>
  <si>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</si>
  <si>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</si>
  <si>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</si>
  <si>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</si>
  <si>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</si>
  <si>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</si>
  <si>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</si>
  <si>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</si>
  <si>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</si>
  <si>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</si>
  <si>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</si>
  <si>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</si>
  <si>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</si>
  <si>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</si>
  <si>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</si>
  <si>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</si>
  <si>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</si>
  <si>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</si>
  <si>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</si>
  <si>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</si>
  <si>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</si>
  <si>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</si>
  <si>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</si>
  <si>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</si>
  <si>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</si>
  <si>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</si>
  <si>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</si>
  <si>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</si>
  <si>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</si>
  <si>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</si>
  <si>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</si>
  <si>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</si>
  <si>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</si>
  <si>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</si>
  <si>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</si>
  <si>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</si>
  <si>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</si>
  <si>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</si>
  <si>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</si>
  <si>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</si>
  <si>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</si>
  <si>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</si>
  <si>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</si>
  <si>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</si>
  <si>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</si>
  <si>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</si>
  <si>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</si>
  <si>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</si>
  <si>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</si>
  <si>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</si>
  <si>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</si>
  <si>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</si>
  <si>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</si>
  <si>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</si>
  <si>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</si>
  <si>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</si>
  <si>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</si>
  <si>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</si>
  <si>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</si>
  <si>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</si>
  <si>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</si>
  <si>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</si>
  <si>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</si>
  <si>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</si>
  <si>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</si>
  <si>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</si>
  <si>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</si>
  <si>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</si>
  <si>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</si>
  <si>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</si>
  <si>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</si>
  <si>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</si>
  <si>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</si>
  <si>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</si>
  <si>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</si>
  <si>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</si>
  <si>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</si>
  <si>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</si>
  <si>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</si>
  <si>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</si>
  <si>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</si>
  <si>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</si>
  <si>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</si>
  <si>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</si>
  <si>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</si>
  <si>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</si>
  <si>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</si>
  <si>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</si>
  <si>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</si>
  <si>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</si>
  <si>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</si>
  <si>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</si>
  <si>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</si>
  <si>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</si>
  <si>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</si>
  <si>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</si>
  <si>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</si>
  <si>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</si>
  <si>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</si>
  <si>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</si>
  <si>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</si>
  <si>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</si>
  <si>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</si>
  <si>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</si>
  <si>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</si>
  <si>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</si>
  <si>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</si>
  <si>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</si>
  <si>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</si>
  <si>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</si>
  <si>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</si>
  <si>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</si>
  <si>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</si>
  <si>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</si>
  <si>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</si>
  <si>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</si>
  <si>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</si>
  <si>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</si>
  <si>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</si>
  <si>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</si>
  <si>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</si>
  <si>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</si>
  <si>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</si>
  <si>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</si>
  <si>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</si>
  <si>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</si>
  <si>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</si>
  <si>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</si>
  <si>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</si>
  <si>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</si>
  <si>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</si>
  <si>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</si>
  <si>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</si>
  <si>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</si>
  <si>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</si>
  <si>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</si>
  <si>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</si>
  <si>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</si>
  <si>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</si>
  <si>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</si>
  <si>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</si>
  <si>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</si>
  <si>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</si>
  <si>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</si>
  <si>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</si>
  <si>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</si>
  <si>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</si>
  <si>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</si>
  <si>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</si>
  <si>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</si>
  <si>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</si>
  <si>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</si>
  <si>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</si>
  <si>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</si>
  <si>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</si>
  <si>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</si>
  <si>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</si>
  <si>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</si>
  <si>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</si>
  <si>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</si>
  <si>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</si>
  <si>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</si>
  <si>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</si>
  <si>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</si>
  <si>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</si>
  <si>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</si>
  <si>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</si>
  <si>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</si>
  <si>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</si>
  <si>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</si>
  <si>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</si>
  <si>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</si>
  <si>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</si>
  <si>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</si>
  <si>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</si>
  <si>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</si>
  <si>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</si>
  <si>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</si>
  <si>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</si>
  <si>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</si>
  <si>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</si>
  <si>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</si>
  <si>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</si>
  <si>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</si>
  <si>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</si>
  <si>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</si>
  <si>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</si>
  <si>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</si>
  <si>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</si>
  <si>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</si>
  <si>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</si>
  <si>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</si>
  <si>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</si>
  <si>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</si>
  <si>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</si>
  <si>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</si>
  <si>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</si>
  <si>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</si>
  <si>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</si>
  <si>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</si>
  <si>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</si>
  <si>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</si>
  <si>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</si>
  <si>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</si>
  <si>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</si>
  <si>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</si>
  <si>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</si>
  <si>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</si>
  <si>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</si>
  <si>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</si>
  <si>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</si>
  <si>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</si>
  <si>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</si>
  <si>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</si>
  <si>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</si>
  <si>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</si>
  <si>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</si>
  <si>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</si>
  <si>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</si>
  <si>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</si>
  <si>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</si>
  <si>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</si>
  <si>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</si>
  <si>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</si>
  <si>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</si>
  <si>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</si>
  <si>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</si>
  <si>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</si>
  <si>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</si>
  <si>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</si>
  <si>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</si>
  <si>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</si>
  <si>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</si>
  <si>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</si>
  <si>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</si>
  <si>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</si>
  <si>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</si>
  <si>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</si>
  <si>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</si>
  <si>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</si>
  <si>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</si>
  <si>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</si>
  <si>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</si>
  <si>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</si>
  <si>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</si>
  <si>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</si>
  <si>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</si>
  <si>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</si>
  <si>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</si>
  <si>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</si>
  <si>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</si>
  <si>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</si>
  <si>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</si>
  <si>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</si>
  <si>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</si>
  <si>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</si>
  <si>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</si>
  <si>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</si>
  <si>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</si>
  <si>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</si>
  <si>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</si>
  <si>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</si>
  <si>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</si>
  <si>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</si>
  <si>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</si>
  <si>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</si>
  <si>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</si>
  <si>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</si>
  <si>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</si>
  <si>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</si>
  <si>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</si>
  <si>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</si>
  <si>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</si>
  <si>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</si>
  <si>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</si>
  <si>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</si>
  <si>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</si>
  <si>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</si>
  <si>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</si>
  <si>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</si>
  <si>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</si>
  <si>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</si>
  <si>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</si>
  <si>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</si>
  <si>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</si>
  <si>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</si>
  <si>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</si>
  <si>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</si>
  <si>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</si>
  <si>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</si>
  <si>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</si>
  <si>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</si>
  <si>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</si>
  <si>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</si>
  <si>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</si>
  <si>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</si>
  <si>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</si>
  <si>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</si>
  <si>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</si>
  <si>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</si>
  <si>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</si>
  <si>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</si>
  <si>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</si>
  <si>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</si>
  <si>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</si>
  <si>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</si>
  <si>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</si>
  <si>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</si>
  <si>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</si>
  <si>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</si>
  <si>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</si>
  <si>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</si>
  <si>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</si>
  <si>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</si>
  <si>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</si>
  <si>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</si>
  <si>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</si>
  <si>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</si>
  <si>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</si>
  <si>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</si>
  <si>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</si>
  <si>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</si>
  <si>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</si>
  <si>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</si>
  <si>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</si>
  <si>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</si>
  <si>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</si>
  <si>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</si>
  <si>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</si>
  <si>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</si>
  <si>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</si>
  <si>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</si>
  <si>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</si>
  <si>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</si>
  <si>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</si>
  <si>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</si>
  <si>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</si>
  <si>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</si>
  <si>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</si>
  <si>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</si>
  <si>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</si>
  <si>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</si>
  <si>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</si>
  <si>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</si>
  <si>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</si>
  <si>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</si>
  <si>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</si>
  <si>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</si>
  <si>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</si>
  <si>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</si>
  <si>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</si>
  <si>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</si>
  <si>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</si>
  <si>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</si>
  <si>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</si>
  <si>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</si>
  <si>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</si>
  <si>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</si>
  <si>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</si>
  <si>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</si>
  <si>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</si>
  <si>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</si>
  <si>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</si>
  <si>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</si>
  <si>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</si>
  <si>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</si>
  <si>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</si>
  <si>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</si>
  <si>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</si>
  <si>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</si>
  <si>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</si>
  <si>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</si>
  <si>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</si>
  <si>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</si>
  <si>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</si>
  <si>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</si>
  <si>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</si>
  <si>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</si>
  <si>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</si>
  <si>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</si>
  <si>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</si>
  <si>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</si>
  <si>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</si>
  <si>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</si>
  <si>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</si>
  <si>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</si>
  <si>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</si>
  <si>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</si>
  <si>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</si>
  <si>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</si>
  <si>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</si>
  <si>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</si>
  <si>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</si>
  <si>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</si>
  <si>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</si>
  <si>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</si>
  <si>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</si>
  <si>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</si>
  <si>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</si>
  <si>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</si>
  <si>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</si>
  <si>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</si>
  <si>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</si>
  <si>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</si>
  <si>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</si>
  <si>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</si>
  <si>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</si>
  <si>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</si>
  <si>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</si>
  <si>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</si>
  <si>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</si>
  <si>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</si>
  <si>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</si>
  <si>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</si>
  <si>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</si>
  <si>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</si>
  <si>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</si>
  <si>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</si>
  <si>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</si>
  <si>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</si>
  <si>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</si>
  <si>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</si>
  <si>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</si>
  <si>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</si>
  <si>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</si>
  <si>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</si>
  <si>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</si>
  <si>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</si>
  <si>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</si>
  <si>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</si>
  <si>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</si>
  <si>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</si>
  <si>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</si>
  <si>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</si>
  <si>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</si>
  <si>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</si>
  <si>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</si>
  <si>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</si>
  <si>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</si>
  <si>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</si>
  <si>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</si>
  <si>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</si>
  <si>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</si>
  <si>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</si>
  <si>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</si>
  <si>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</si>
  <si>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</si>
  <si>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</si>
  <si>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</si>
  <si>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</si>
  <si>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</si>
  <si>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</si>
  <si>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</si>
  <si>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</si>
  <si>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</si>
  <si>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</si>
  <si>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</si>
  <si>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</si>
  <si>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</si>
  <si>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</si>
  <si>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</si>
  <si>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</si>
  <si>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</si>
  <si>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</si>
  <si>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</si>
  <si>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</si>
  <si>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</si>
  <si>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</si>
  <si>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</si>
  <si>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</si>
  <si>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</si>
  <si>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</si>
  <si>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</si>
  <si>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</si>
  <si>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</si>
  <si>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</si>
  <si>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</si>
  <si>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</si>
  <si>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</si>
  <si>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</si>
  <si>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</si>
  <si>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</si>
  <si>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</si>
  <si>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</si>
  <si>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</si>
  <si>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</si>
  <si>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</si>
  <si>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</si>
  <si>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</si>
  <si>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</si>
  <si>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</si>
  <si>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</si>
  <si>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</si>
  <si>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</si>
  <si>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</si>
  <si>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</si>
  <si>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</si>
  <si>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</si>
  <si>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</si>
  <si>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</si>
  <si>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</si>
  <si>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</si>
  <si>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</si>
  <si>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</si>
  <si>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</si>
  <si>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</si>
  <si>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</si>
  <si>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</si>
  <si>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</si>
  <si>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</si>
  <si>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</si>
  <si>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</si>
  <si>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</si>
  <si>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</si>
  <si>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</si>
  <si>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</si>
  <si>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</si>
  <si>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</si>
  <si>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</si>
  <si>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</si>
  <si>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</si>
  <si>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</si>
  <si>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</si>
  <si>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</si>
  <si>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</si>
  <si>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</si>
  <si>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</si>
  <si>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</si>
  <si>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</si>
  <si>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</si>
  <si>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</si>
  <si>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</si>
  <si>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</si>
  <si>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</si>
  <si>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</si>
  <si>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</si>
  <si>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</si>
  <si>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</si>
  <si>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</si>
  <si>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</si>
  <si>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</si>
  <si>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</si>
  <si>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</si>
  <si>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</si>
  <si>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</si>
  <si>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</si>
  <si>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</si>
  <si>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</si>
  <si>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</si>
  <si>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</si>
  <si>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</si>
  <si>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</si>
  <si>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</si>
  <si>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</si>
  <si>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</si>
  <si>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</si>
  <si>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</si>
  <si>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</si>
  <si>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</si>
  <si>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</si>
  <si>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</si>
  <si>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</si>
  <si>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</si>
  <si>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</si>
  <si>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</si>
  <si>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</si>
  <si>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</si>
  <si>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</si>
  <si>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</si>
  <si>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</si>
  <si>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</si>
  <si>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</si>
  <si>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</si>
  <si>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</si>
  <si>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</si>
  <si>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</si>
  <si>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</si>
  <si>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</si>
  <si>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</si>
  <si>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</si>
  <si>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</si>
  <si>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</si>
  <si>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</si>
  <si>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</si>
  <si>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</si>
  <si>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</si>
  <si>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</si>
  <si>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</si>
  <si>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</si>
  <si>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</si>
  <si>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</si>
  <si>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</si>
  <si>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</si>
  <si>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</si>
  <si>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</si>
  <si>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</si>
  <si>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</si>
  <si>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</si>
  <si>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</si>
  <si>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</si>
  <si>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</si>
  <si>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</si>
  <si>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</si>
  <si>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</si>
  <si>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</si>
  <si>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</si>
  <si>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</si>
  <si>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</si>
  <si>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</si>
  <si>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</si>
  <si>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</si>
  <si>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</si>
  <si>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</si>
  <si>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</si>
  <si>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</si>
  <si>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</si>
  <si>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</si>
  <si>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</si>
  <si>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</si>
  <si>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</si>
  <si>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</si>
  <si>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</si>
  <si>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</si>
  <si>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</si>
  <si>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</si>
  <si>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</si>
  <si>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</si>
  <si>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</si>
  <si>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</si>
  <si>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</si>
  <si>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</si>
  <si>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</si>
  <si>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</si>
  <si>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</si>
  <si>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</si>
  <si>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</si>
  <si>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</si>
  <si>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</si>
  <si>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</si>
  <si>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</si>
  <si>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</si>
  <si>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</si>
  <si>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</si>
  <si>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</si>
  <si>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</si>
  <si>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</si>
  <si>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</si>
  <si>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</si>
  <si>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</si>
  <si>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</si>
  <si>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</si>
  <si>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</si>
  <si>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</si>
  <si>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</si>
  <si>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</si>
  <si>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</si>
  <si>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</si>
  <si>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</si>
  <si>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</si>
  <si>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</si>
  <si>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</si>
  <si>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</si>
  <si>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</si>
  <si>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</si>
  <si>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</si>
  <si>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</si>
  <si>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</si>
  <si>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</si>
  <si>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</si>
  <si>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</si>
  <si>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</si>
  <si>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</si>
  <si>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</si>
  <si>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</si>
  <si>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</si>
  <si>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</si>
  <si>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</si>
  <si>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</si>
  <si>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</si>
  <si>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</si>
  <si>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</si>
  <si>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</si>
  <si>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</si>
  <si>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</si>
  <si>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</si>
  <si>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</si>
  <si>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</si>
  <si>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</si>
  <si>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</si>
  <si>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</si>
  <si>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</si>
  <si>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</si>
  <si>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</si>
  <si>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</si>
  <si>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</si>
  <si>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</si>
  <si>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</si>
  <si>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</si>
  <si>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</si>
  <si>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</si>
  <si>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</si>
  <si>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</si>
  <si>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</si>
  <si>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</si>
  <si>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</si>
  <si>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</si>
  <si>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</si>
  <si>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</si>
  <si>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</si>
  <si>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</si>
  <si>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</si>
  <si>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</si>
  <si>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</si>
  <si>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</si>
  <si>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</si>
  <si>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</si>
  <si>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</si>
  <si>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</si>
  <si>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</si>
  <si>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</si>
  <si>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</si>
  <si>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</si>
  <si>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</si>
  <si>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</si>
  <si>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</si>
  <si>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</si>
  <si>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</si>
  <si>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</si>
  <si>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</si>
  <si>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</si>
  <si>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</si>
  <si>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</si>
  <si>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</si>
  <si>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</si>
  <si>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</si>
  <si>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</si>
  <si>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</si>
  <si>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</si>
  <si>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</si>
  <si>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</si>
  <si>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</si>
  <si>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</si>
  <si>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</si>
  <si>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</si>
  <si>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</si>
  <si>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</si>
  <si>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</si>
  <si>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</si>
  <si>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</si>
  <si>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</si>
  <si>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</si>
  <si>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</si>
  <si>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</si>
  <si>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</si>
  <si>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</si>
  <si>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</si>
  <si>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</si>
  <si>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</si>
  <si>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</si>
  <si>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</si>
  <si>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</si>
  <si>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</si>
  <si>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</si>
  <si>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</si>
  <si>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</si>
  <si>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</si>
  <si>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</si>
  <si>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</si>
  <si>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</si>
  <si>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</si>
  <si>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</si>
  <si>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</si>
  <si>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</si>
  <si>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</si>
  <si>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</si>
  <si>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</si>
  <si>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</si>
  <si>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</si>
  <si>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</si>
  <si>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</si>
  <si>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</si>
  <si>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</si>
  <si>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</si>
  <si>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</si>
  <si>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</si>
  <si>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</si>
  <si>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</si>
  <si>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</si>
  <si>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</si>
  <si>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</si>
  <si>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</si>
  <si>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</si>
  <si>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</si>
  <si>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</si>
  <si>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</si>
  <si>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</si>
  <si>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</si>
  <si>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</si>
  <si>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</si>
  <si>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</si>
  <si>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</si>
  <si>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</si>
  <si>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</si>
  <si>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</si>
  <si>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</si>
  <si>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</si>
  <si>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</si>
  <si>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</si>
  <si>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</si>
  <si>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</si>
  <si>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</si>
  <si>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</si>
  <si>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</si>
  <si>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</si>
  <si>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</si>
  <si>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</si>
  <si>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</si>
  <si>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</si>
  <si>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</si>
  <si>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</si>
  <si>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</si>
  <si>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</si>
  <si>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</si>
  <si>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</si>
  <si>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</si>
  <si>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</si>
  <si>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</si>
  <si>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</si>
  <si>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</si>
  <si>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</si>
  <si>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</si>
  <si>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</si>
  <si>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</si>
  <si>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</si>
  <si>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</si>
  <si>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</si>
  <si>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</si>
  <si>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</si>
  <si>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</si>
  <si>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</si>
  <si>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</si>
  <si>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</si>
  <si>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</si>
  <si>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</si>
  <si>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</si>
  <si>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</si>
  <si>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</si>
  <si>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</si>
  <si>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</si>
  <si>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</si>
  <si>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</si>
  <si>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</si>
  <si>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</si>
  <si>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</si>
  <si>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</si>
  <si>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</si>
  <si>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</si>
  <si>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</si>
  <si>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</si>
  <si>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</si>
  <si>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</si>
  <si>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</si>
  <si>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</si>
  <si>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</si>
  <si>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</si>
  <si>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</si>
  <si>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</si>
  <si>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</si>
  <si>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</si>
  <si>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</si>
  <si>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</si>
  <si>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</si>
  <si>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</si>
  <si>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</si>
  <si>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</si>
  <si>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</si>
  <si>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</si>
  <si>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</si>
  <si>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</si>
  <si>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</si>
  <si>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</si>
  <si>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</si>
  <si>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</si>
  <si>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</si>
  <si>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</si>
  <si>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</si>
  <si>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</si>
  <si>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</si>
  <si>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</si>
  <si>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</si>
  <si>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</si>
  <si>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</si>
  <si>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</si>
  <si>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</si>
  <si>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</si>
  <si>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</si>
  <si>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</si>
  <si>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</si>
  <si>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</si>
  <si>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</si>
  <si>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</si>
  <si>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</si>
  <si>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</si>
  <si>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</si>
  <si>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</si>
  <si>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</si>
  <si>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</si>
  <si>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</si>
  <si>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</si>
  <si>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</si>
  <si>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</si>
  <si>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</si>
  <si>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</si>
  <si>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</si>
  <si>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</si>
  <si>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</si>
  <si>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</si>
  <si>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</si>
  <si>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</si>
  <si>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</si>
  <si>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</si>
  <si>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</si>
  <si>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</si>
  <si>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</si>
  <si>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</si>
  <si>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</si>
  <si>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</si>
  <si>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</si>
  <si>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</si>
  <si>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</si>
  <si>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</si>
  <si>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</si>
  <si>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</si>
  <si>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</si>
  <si>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</si>
  <si>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</si>
  <si>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</si>
  <si>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</si>
  <si>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</si>
  <si>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</si>
  <si>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</si>
  <si>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</si>
  <si>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</si>
  <si>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</si>
  <si>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</si>
  <si>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</si>
  <si>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</si>
  <si>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</si>
  <si>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</si>
  <si>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</si>
  <si>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</si>
  <si>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</si>
  <si>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</si>
  <si>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</si>
  <si>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</si>
  <si>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</si>
  <si>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</si>
  <si>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</si>
  <si>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</si>
  <si>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</si>
  <si>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</si>
  <si>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</si>
  <si>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</si>
  <si>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</si>
  <si>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</si>
  <si>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</si>
  <si>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</si>
  <si>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</si>
  <si>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</si>
  <si>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</si>
  <si>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</si>
  <si>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</si>
  <si>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</si>
  <si>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</si>
  <si>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</si>
  <si>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</si>
  <si>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</si>
  <si>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</si>
  <si>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</si>
  <si>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</si>
  <si>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</si>
  <si>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</si>
  <si>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</si>
  <si>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</si>
  <si>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</si>
  <si>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</si>
  <si>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</si>
  <si>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</si>
  <si>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</si>
  <si>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</si>
  <si>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</si>
  <si>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</si>
  <si>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</si>
  <si>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</si>
  <si>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</si>
  <si>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</si>
  <si>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</si>
  <si>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</si>
  <si>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</si>
  <si>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</si>
  <si>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</si>
  <si>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</si>
  <si>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</si>
  <si>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</si>
  <si>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</si>
  <si>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</si>
  <si>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</si>
  <si>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</si>
  <si>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</si>
  <si>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</si>
  <si>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</si>
  <si>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</si>
  <si>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</si>
  <si>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</si>
  <si>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</si>
  <si>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</si>
  <si>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</si>
  <si>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</si>
  <si>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</si>
  <si>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</si>
  <si>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</si>
  <si>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</si>
  <si>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</si>
  <si>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</si>
  <si>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</si>
  <si>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</si>
  <si>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</si>
  <si>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</si>
  <si>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</si>
  <si>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</si>
  <si>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</si>
  <si>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</si>
  <si>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</si>
  <si>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</si>
  <si>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</si>
  <si>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</si>
  <si>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</si>
  <si>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</si>
  <si>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</si>
  <si>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</si>
  <si>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</si>
  <si>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</si>
  <si>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</si>
  <si>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</si>
  <si>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</si>
  <si>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</si>
  <si>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</si>
  <si>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</si>
  <si>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</si>
  <si>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</si>
  <si>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</si>
  <si>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</si>
  <si>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</si>
  <si>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</si>
  <si>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</si>
  <si>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</si>
  <si>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</si>
  <si>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</si>
  <si>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</si>
  <si>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</si>
  <si>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</si>
  <si>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</si>
  <si>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</si>
  <si>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</si>
  <si>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</si>
  <si>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</si>
  <si>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</si>
  <si>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</si>
  <si>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</si>
  <si>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</si>
  <si>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</si>
  <si>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</si>
  <si>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</si>
  <si>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</si>
  <si>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</si>
  <si>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</si>
  <si>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</si>
  <si>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</si>
  <si>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</si>
  <si>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</si>
  <si>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</si>
  <si>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</si>
  <si>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</si>
  <si>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</si>
  <si>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</si>
  <si>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</si>
  <si>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</si>
  <si>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</si>
  <si>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</si>
  <si>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</si>
  <si>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</si>
  <si>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</si>
  <si>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</si>
  <si>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</si>
  <si>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</si>
  <si>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</si>
  <si>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</si>
  <si>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</si>
  <si>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</si>
  <si>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</si>
  <si>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</si>
  <si>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</si>
  <si>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</si>
  <si>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</si>
  <si>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</si>
  <si>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</si>
  <si>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</si>
  <si>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</si>
  <si>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</si>
  <si>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</si>
  <si>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</si>
  <si>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</si>
  <si>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</si>
  <si>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</si>
  <si>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</si>
  <si>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</si>
  <si>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</si>
  <si>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</si>
  <si>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</si>
  <si>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</si>
  <si>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</si>
  <si>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</si>
  <si>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</si>
  <si>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</si>
  <si>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</si>
  <si>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</si>
  <si>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</si>
  <si>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</si>
  <si>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</si>
  <si>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</si>
  <si>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</si>
  <si>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</si>
  <si>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</si>
  <si>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</si>
  <si>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</si>
  <si>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</si>
  <si>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</si>
  <si>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</si>
  <si>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</si>
  <si>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</si>
  <si>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</si>
  <si>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</si>
  <si>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</si>
  <si>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</si>
  <si>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</si>
  <si>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</si>
  <si>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</si>
  <si>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</si>
  <si>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</si>
  <si>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</si>
  <si>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</si>
  <si>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</si>
  <si>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</si>
  <si>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</si>
  <si>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</si>
  <si>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</si>
  <si>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</si>
  <si>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</si>
  <si>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</si>
  <si>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</si>
  <si>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</si>
  <si>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</si>
  <si>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</si>
  <si>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</si>
  <si>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</si>
  <si>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</si>
  <si>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</si>
  <si>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</si>
  <si>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</si>
  <si>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</si>
  <si>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</si>
  <si>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</si>
  <si>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</si>
  <si>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</si>
  <si>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</si>
  <si>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</si>
  <si>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</si>
  <si>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</si>
  <si>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</si>
  <si>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</si>
  <si>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</si>
  <si>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</si>
  <si>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</si>
  <si>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</si>
  <si>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</si>
  <si>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</si>
  <si>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</si>
  <si>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</si>
  <si>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</si>
  <si>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</si>
  <si>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</si>
  <si>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</si>
  <si>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</si>
  <si>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</si>
  <si>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</si>
  <si>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</si>
  <si>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</si>
  <si>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</si>
  <si>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</si>
  <si>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</si>
  <si>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</si>
  <si>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</si>
  <si>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</si>
  <si>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</si>
  <si>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</si>
  <si>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</si>
  <si>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</si>
  <si>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</si>
  <si>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</si>
  <si>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</si>
  <si>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</si>
  <si>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</si>
  <si>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</si>
  <si>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</si>
  <si>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</si>
  <si>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</si>
  <si>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</si>
  <si>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</si>
  <si>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</si>
  <si>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</si>
  <si>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</si>
  <si>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</si>
  <si>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</si>
  <si>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</si>
  <si>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</si>
  <si>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</si>
  <si>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</si>
  <si>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</si>
  <si>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</si>
  <si>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</si>
  <si>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</si>
  <si>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</si>
  <si>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</si>
  <si>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</si>
  <si>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</si>
  <si>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</si>
  <si>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</si>
  <si>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</si>
  <si>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</si>
  <si>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</si>
  <si>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</si>
  <si>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</si>
  <si>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</si>
  <si>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</si>
  <si>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</si>
  <si>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</si>
  <si>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</si>
  <si>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</si>
  <si>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</si>
  <si>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</si>
  <si>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</si>
  <si>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</si>
  <si>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</si>
  <si>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</si>
  <si>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</si>
  <si>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</si>
  <si>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</si>
  <si>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</si>
  <si>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</si>
  <si>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</si>
  <si>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</si>
  <si>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</si>
  <si>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</si>
  <si>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</si>
  <si>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</si>
  <si>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</si>
  <si>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</si>
  <si>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</si>
  <si>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</si>
  <si>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</si>
  <si>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</si>
  <si>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</si>
  <si>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</si>
  <si>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</si>
  <si>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</si>
  <si>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</si>
  <si>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</si>
  <si>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</si>
  <si>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</si>
  <si>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</si>
  <si>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</si>
  <si>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</si>
  <si>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</si>
  <si>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</si>
  <si>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</si>
  <si>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</si>
  <si>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</si>
  <si>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</si>
  <si>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</si>
  <si>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</si>
  <si>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</si>
  <si>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</si>
  <si>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</si>
  <si>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</si>
  <si>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</si>
  <si>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</si>
  <si>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</si>
  <si>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</si>
  <si>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</si>
  <si>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</si>
  <si>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</si>
  <si>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</si>
  <si>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</si>
  <si>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</si>
  <si>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</si>
  <si>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</si>
  <si>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</si>
  <si>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</si>
  <si>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</si>
  <si>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</si>
  <si>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</si>
  <si>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</si>
  <si>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</si>
  <si>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</si>
  <si>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</si>
  <si>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</si>
  <si>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</si>
  <si>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</si>
  <si>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</si>
  <si>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</si>
  <si>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</si>
  <si>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</si>
  <si>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</si>
  <si>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</si>
  <si>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</si>
  <si>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</si>
  <si>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</si>
  <si>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</si>
  <si>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</si>
  <si>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</si>
  <si>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</si>
  <si>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</si>
  <si>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</si>
  <si>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</si>
  <si>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</si>
  <si>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</si>
  <si>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</si>
  <si>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</si>
  <si>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</si>
  <si>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</si>
  <si>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</si>
  <si>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</si>
  <si>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</si>
  <si>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</si>
  <si>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</si>
  <si>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</si>
  <si>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</si>
  <si>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</si>
  <si>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</si>
  <si>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</si>
  <si>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</si>
  <si>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</si>
  <si>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</si>
  <si>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</si>
  <si>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</si>
  <si>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</si>
  <si>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</si>
  <si>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</si>
  <si>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</si>
  <si>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</si>
  <si>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</si>
  <si>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</si>
  <si>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</si>
  <si>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</si>
  <si>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</si>
  <si>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</si>
  <si>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</si>
  <si>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</si>
  <si>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</si>
  <si>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</si>
  <si>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</si>
  <si>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</si>
  <si>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</si>
  <si>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</si>
  <si>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</si>
  <si>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</si>
  <si>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</si>
  <si>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</si>
  <si>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</si>
  <si>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</si>
  <si>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</si>
  <si>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</si>
  <si>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</si>
  <si>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</si>
  <si>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</si>
  <si>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</si>
  <si>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</si>
  <si>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</si>
  <si>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</si>
  <si>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</si>
  <si>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</si>
  <si>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</si>
  <si>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</si>
  <si>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</si>
  <si>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</si>
  <si>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</si>
  <si>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</si>
  <si>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</si>
  <si>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</si>
  <si>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</si>
  <si>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</si>
  <si>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</si>
  <si>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</si>
  <si>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</si>
  <si>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</si>
  <si>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</si>
  <si>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</si>
  <si>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</si>
  <si>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</si>
  <si>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</si>
  <si>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</si>
  <si>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</si>
  <si>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</si>
  <si>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</si>
  <si>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</si>
  <si>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</si>
  <si>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</si>
  <si>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</si>
  <si>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</si>
  <si>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</si>
  <si>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</si>
  <si>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</si>
  <si>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</si>
  <si>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</si>
  <si>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</si>
  <si>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</si>
  <si>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</si>
  <si>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</si>
  <si>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</si>
  <si>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</si>
  <si>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</si>
  <si>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</si>
  <si>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</si>
  <si>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</si>
  <si>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</si>
  <si>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</si>
  <si>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</si>
  <si>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</si>
  <si>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</si>
  <si>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</si>
  <si>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</si>
  <si>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</si>
  <si>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</si>
  <si>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</si>
  <si>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</si>
  <si>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</si>
  <si>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</si>
  <si>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</si>
  <si>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</si>
  <si>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</si>
  <si>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</si>
  <si>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</si>
  <si>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</si>
  <si>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</si>
  <si>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</si>
  <si>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</si>
  <si>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</si>
  <si>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</si>
  <si>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</si>
  <si>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</si>
  <si>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</si>
  <si>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</si>
  <si>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</si>
  <si>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</si>
  <si>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</si>
  <si>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</si>
  <si>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</si>
  <si>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</si>
  <si>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</si>
  <si>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</si>
  <si>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</si>
  <si>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</si>
  <si>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</si>
  <si>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</si>
  <si>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</si>
  <si>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</si>
  <si>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</si>
  <si>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</si>
  <si>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</si>
  <si>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</si>
  <si>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</si>
  <si>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</si>
  <si>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</si>
  <si>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</si>
  <si>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</si>
  <si>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</si>
  <si>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</si>
  <si>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</si>
  <si>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</si>
  <si>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</si>
  <si>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</si>
  <si>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</si>
  <si>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</si>
  <si>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</si>
  <si>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</si>
  <si>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</si>
  <si>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</si>
  <si>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</si>
  <si>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</si>
  <si>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</si>
  <si>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</si>
  <si>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</si>
  <si>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</si>
  <si>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</si>
  <si>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</si>
  <si>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</si>
  <si>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</si>
  <si>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</si>
  <si>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</si>
  <si>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</si>
  <si>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</si>
  <si>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</si>
  <si>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</si>
  <si>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</si>
  <si>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</si>
  <si>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</si>
  <si>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</si>
  <si>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</si>
  <si>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</si>
  <si>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</si>
  <si>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</si>
  <si>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</si>
  <si>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</si>
  <si>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</si>
  <si>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</si>
  <si>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</si>
  <si>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</si>
  <si>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</si>
  <si>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</si>
  <si>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</si>
  <si>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</si>
  <si>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</si>
  <si>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</si>
  <si>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</si>
  <si>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</si>
  <si>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</si>
  <si>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</si>
  <si>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</si>
  <si>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</si>
  <si>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</si>
  <si>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</si>
  <si>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</si>
  <si>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</si>
  <si>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</si>
  <si>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</si>
  <si>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</si>
  <si>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</si>
  <si>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</si>
  <si>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</si>
  <si>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</si>
  <si>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</si>
  <si>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</si>
  <si>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</si>
  <si>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</si>
  <si>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</si>
  <si>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</si>
  <si>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</si>
  <si>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</si>
  <si>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</si>
  <si>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</si>
  <si>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</si>
  <si>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</si>
  <si>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</si>
  <si>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</si>
  <si>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</si>
  <si>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</si>
  <si>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</si>
  <si>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</si>
  <si>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</si>
  <si>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</si>
  <si>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</si>
  <si>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</si>
  <si>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</si>
  <si>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</si>
  <si>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</si>
  <si>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</si>
  <si>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</si>
  <si>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</si>
  <si>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</si>
  <si>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</si>
  <si>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</si>
  <si>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</si>
  <si>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</si>
  <si>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</si>
  <si>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</si>
  <si>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</si>
  <si>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</si>
  <si>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</si>
  <si>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</si>
  <si>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</si>
  <si>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</si>
  <si>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</si>
  <si>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</si>
  <si>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</si>
  <si>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</si>
  <si>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</si>
  <si>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</si>
  <si>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</si>
  <si>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</si>
  <si>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</si>
  <si>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</si>
  <si>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</si>
  <si>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</si>
  <si>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</si>
  <si>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</si>
  <si>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</si>
  <si>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</si>
  <si>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</si>
  <si>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</si>
  <si>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</si>
  <si>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</si>
  <si>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</si>
  <si>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</si>
  <si>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</si>
  <si>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</si>
  <si>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</si>
  <si>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</si>
  <si>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</si>
  <si>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</si>
  <si>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</si>
  <si>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</si>
  <si>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</si>
  <si>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</si>
  <si>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</si>
  <si>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</si>
  <si>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</si>
  <si>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</si>
  <si>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</si>
  <si>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</si>
  <si>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</si>
  <si>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</si>
  <si>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</si>
  <si>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</si>
  <si>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</si>
  <si>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</si>
  <si>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</si>
  <si>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</si>
  <si>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</si>
  <si>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</si>
  <si>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</si>
  <si>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</si>
  <si>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</si>
  <si>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</si>
  <si>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</si>
  <si>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</si>
  <si>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</si>
  <si>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</si>
  <si>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</si>
  <si>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</si>
  <si>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</si>
  <si>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</si>
  <si>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</si>
  <si>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</si>
  <si>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</si>
  <si>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</si>
  <si>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</si>
  <si>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</si>
  <si>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</si>
  <si>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</si>
  <si>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</si>
  <si>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</si>
  <si>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</si>
  <si>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</si>
  <si>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</si>
  <si>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</si>
  <si>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</si>
  <si>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</si>
  <si>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</si>
  <si>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</si>
  <si>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</si>
  <si>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</si>
  <si>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</si>
  <si>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</si>
  <si>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</si>
  <si>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</si>
  <si>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</si>
  <si>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</si>
  <si>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</si>
  <si>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</si>
  <si>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</si>
  <si>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</si>
  <si>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</si>
  <si>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</si>
  <si>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</si>
  <si>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</si>
  <si>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</si>
  <si>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</si>
  <si>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</si>
  <si>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</si>
  <si>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</si>
  <si>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</si>
  <si>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</si>
  <si>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</si>
  <si>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</si>
  <si>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</si>
  <si>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</si>
  <si>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</si>
  <si>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</si>
  <si>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</si>
  <si>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</si>
  <si>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</si>
  <si>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</si>
  <si>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</si>
  <si>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</si>
  <si>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</si>
  <si>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</si>
  <si>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</si>
  <si>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</si>
  <si>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</si>
  <si>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</si>
  <si>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</si>
  <si>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</si>
  <si>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</si>
  <si>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</si>
  <si>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</si>
  <si>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</si>
  <si>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</si>
  <si>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</si>
  <si>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</si>
  <si>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</si>
  <si>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</si>
  <si>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</si>
  <si>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</si>
  <si>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</si>
  <si>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</si>
  <si>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</si>
  <si>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</si>
  <si>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</si>
  <si>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</si>
  <si>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</si>
  <si>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</si>
  <si>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</si>
  <si>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</si>
  <si>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</si>
  <si>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</si>
  <si>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</si>
  <si>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</si>
  <si>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</si>
  <si>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</si>
  <si>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</si>
  <si>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</si>
  <si>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</si>
  <si>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</si>
  <si>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</si>
  <si>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</si>
  <si>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</si>
  <si>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</si>
  <si>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</si>
  <si>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</si>
  <si>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</si>
  <si>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</si>
  <si>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</si>
  <si>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</si>
  <si>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</si>
  <si>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</si>
  <si>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</si>
  <si>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</si>
  <si>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</si>
  <si>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</si>
  <si>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</si>
  <si>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</si>
  <si>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</si>
  <si>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</si>
  <si>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</si>
  <si>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</si>
  <si>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</si>
  <si>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</si>
  <si>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</si>
  <si>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</si>
  <si>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</si>
  <si>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</si>
  <si>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</si>
  <si>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</si>
  <si>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</si>
  <si>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</si>
  <si>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</si>
  <si>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</si>
  <si>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</si>
  <si>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</si>
  <si>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</si>
  <si>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</si>
  <si>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</si>
  <si>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</si>
  <si>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</si>
  <si>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</si>
  <si>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</si>
  <si>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</si>
  <si>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</si>
  <si>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</si>
  <si>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</si>
  <si>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</si>
  <si>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</si>
  <si>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</si>
  <si>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</si>
  <si>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</si>
  <si>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</si>
  <si>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</si>
  <si>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</si>
  <si>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</si>
  <si>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</si>
  <si>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</si>
  <si>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</si>
  <si>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</si>
  <si>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</si>
  <si>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</si>
  <si>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</si>
  <si>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</si>
  <si>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</si>
  <si>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</si>
  <si>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</si>
  <si>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</si>
  <si>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</si>
  <si>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</si>
  <si>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</si>
  <si>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</si>
  <si>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</si>
  <si>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</si>
  <si>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</si>
  <si>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</si>
  <si>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</si>
  <si>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</si>
  <si>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</si>
  <si>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</si>
  <si>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</si>
  <si>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</si>
  <si>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</si>
  <si>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</si>
  <si>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</si>
  <si>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</si>
  <si>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</si>
  <si>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</si>
  <si>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</si>
  <si>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</si>
  <si>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</si>
  <si>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</si>
  <si>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</si>
  <si>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</si>
  <si>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</si>
  <si>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</si>
  <si>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</si>
  <si>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</si>
  <si>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</si>
  <si>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</si>
  <si>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</si>
  <si>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</si>
  <si>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</si>
  <si>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</si>
  <si>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</si>
  <si>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</si>
  <si>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</si>
  <si>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</si>
  <si>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</si>
  <si>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</si>
  <si>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</si>
  <si>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</si>
  <si>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</si>
  <si>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</si>
  <si>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</si>
  <si>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</si>
  <si>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</si>
  <si>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</si>
  <si>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</si>
  <si>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</si>
  <si>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</si>
  <si>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</si>
  <si>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</si>
  <si>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</si>
  <si>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</si>
  <si>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</si>
  <si>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</si>
  <si>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</si>
  <si>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</si>
  <si>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</si>
  <si>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</si>
  <si>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</si>
  <si>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</si>
  <si>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</si>
  <si>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</si>
  <si>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</si>
  <si>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</si>
  <si>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</si>
  <si>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</si>
  <si>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</si>
  <si>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</si>
  <si>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</si>
  <si>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</si>
  <si>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</si>
  <si>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</si>
  <si>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</si>
  <si>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</si>
  <si>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</si>
  <si>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</si>
  <si>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</si>
  <si>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</si>
  <si>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</si>
  <si>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</si>
  <si>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</si>
  <si>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</si>
  <si>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</si>
  <si>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</si>
  <si>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</si>
  <si>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</si>
  <si>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</si>
  <si>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</si>
  <si>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</si>
  <si>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</si>
  <si>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</si>
  <si>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</si>
  <si>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</si>
  <si>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</si>
  <si>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</si>
  <si>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</si>
  <si>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</si>
  <si>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</si>
  <si>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</si>
  <si>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</si>
  <si>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</si>
  <si>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</si>
  <si>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</si>
  <si>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</si>
  <si>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</si>
  <si>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</si>
  <si>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</si>
  <si>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</si>
  <si>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</si>
  <si>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</si>
  <si>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</si>
  <si>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</si>
  <si>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</si>
  <si>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</si>
  <si>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</si>
  <si>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</si>
  <si>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</si>
  <si>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</si>
  <si>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</si>
  <si>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</si>
  <si>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</si>
  <si>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</si>
  <si>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</si>
  <si>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</si>
  <si>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</si>
  <si>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</si>
  <si>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</si>
  <si>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</si>
  <si>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</si>
  <si>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</si>
  <si>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</si>
  <si>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</si>
  <si>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</si>
  <si>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</si>
  <si>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</si>
  <si>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</si>
  <si>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</si>
  <si>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</si>
  <si>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</si>
  <si>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</si>
  <si>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</si>
  <si>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</si>
  <si>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</si>
  <si>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</si>
  <si>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</si>
  <si>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</si>
  <si>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</si>
  <si>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</si>
  <si>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</si>
  <si>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</si>
  <si>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</si>
  <si>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</si>
  <si>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</si>
  <si>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</si>
  <si>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</si>
  <si>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</si>
  <si>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</si>
  <si>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</si>
  <si>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</si>
  <si>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</si>
  <si>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</si>
  <si>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</si>
  <si>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</si>
  <si>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</si>
  <si>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</si>
  <si>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</si>
  <si>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</si>
  <si>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</si>
  <si>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</si>
  <si>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</si>
  <si>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</si>
  <si>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</si>
  <si>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</si>
  <si>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</si>
  <si>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</si>
  <si>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</si>
  <si>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</si>
  <si>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</si>
  <si>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</si>
  <si>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</si>
  <si>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</si>
  <si>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</si>
  <si>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</si>
  <si>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</si>
  <si>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</si>
  <si>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</si>
  <si>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</si>
  <si>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</si>
  <si>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</si>
  <si>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</si>
  <si>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</si>
  <si>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</si>
  <si>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</si>
  <si>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</si>
  <si>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</si>
  <si>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</si>
  <si>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</si>
  <si>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</si>
  <si>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</si>
  <si>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</si>
  <si>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</si>
  <si>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</si>
  <si>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</si>
  <si>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</si>
  <si>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</si>
  <si>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</si>
  <si>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</si>
  <si>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</si>
  <si>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</si>
  <si>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</si>
  <si>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</si>
  <si>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</si>
  <si>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</si>
  <si>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</si>
  <si>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</si>
  <si>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</si>
  <si>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</si>
  <si>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</si>
  <si>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</si>
  <si>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</si>
  <si>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</si>
  <si>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</si>
  <si>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</si>
  <si>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</si>
  <si>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</si>
  <si>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</si>
  <si>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</si>
  <si>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</si>
  <si>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</si>
  <si>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</si>
  <si>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</si>
  <si>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</si>
  <si>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</si>
  <si>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</si>
  <si>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</si>
  <si>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</si>
  <si>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</si>
  <si>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</si>
  <si>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</si>
  <si>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</si>
  <si>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</si>
  <si>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</si>
  <si>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</si>
  <si>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</si>
  <si>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</si>
  <si>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</si>
  <si>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</si>
  <si>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</si>
  <si>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</si>
  <si>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</si>
  <si>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</si>
  <si>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</si>
  <si>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</si>
  <si>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</si>
  <si>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</si>
  <si>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</si>
  <si>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</si>
  <si>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</si>
  <si>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</si>
  <si>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</si>
  <si>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</si>
  <si>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</si>
  <si>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</si>
  <si>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</si>
  <si>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</si>
  <si>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</si>
  <si>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</si>
  <si>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</si>
  <si>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</si>
  <si>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</si>
  <si>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</si>
  <si>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</si>
  <si>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</si>
  <si>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</si>
  <si>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</si>
  <si>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</si>
  <si>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</si>
  <si>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</si>
  <si>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</si>
  <si>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</si>
  <si>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</si>
  <si>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</si>
  <si>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</si>
  <si>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</si>
  <si>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</si>
  <si>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</si>
  <si>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</si>
  <si>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</si>
  <si>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</si>
  <si>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</si>
  <si>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</si>
  <si>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</si>
  <si>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</si>
  <si>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</si>
  <si>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</si>
  <si>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</si>
  <si>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</si>
  <si>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</si>
  <si>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</si>
  <si>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</si>
  <si>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</si>
  <si>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</si>
  <si>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</si>
  <si>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</si>
  <si>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</si>
  <si>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</si>
  <si>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</si>
  <si>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</si>
  <si>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</si>
  <si>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</si>
  <si>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</si>
  <si>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</si>
  <si>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</si>
  <si>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</si>
  <si>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</si>
  <si>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</si>
  <si>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</si>
  <si>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</si>
  <si>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</si>
  <si>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</si>
  <si>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</si>
  <si>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</si>
  <si>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</si>
  <si>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</si>
  <si>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</si>
  <si>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</si>
  <si>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</si>
  <si>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</si>
  <si>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</si>
  <si>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</si>
  <si>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</si>
  <si>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</si>
  <si>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</si>
  <si>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</si>
  <si>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</si>
  <si>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</si>
  <si>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</si>
  <si>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</si>
  <si>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</si>
  <si>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</si>
  <si>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</si>
  <si>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</si>
  <si>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</si>
  <si>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</si>
  <si>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</si>
  <si>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</si>
  <si>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</si>
  <si>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</si>
  <si>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</si>
  <si>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</si>
  <si>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</si>
  <si>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</si>
  <si>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</si>
  <si>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</si>
  <si>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</si>
  <si>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</si>
  <si>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</si>
  <si>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</si>
  <si>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</si>
  <si>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</si>
  <si>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</si>
  <si>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</si>
  <si>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</si>
  <si>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</si>
  <si>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</si>
  <si>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</si>
  <si>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</si>
  <si>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</si>
  <si>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</si>
  <si>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</si>
  <si>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</si>
  <si>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</si>
  <si>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</si>
  <si>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</si>
  <si>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</si>
  <si>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</si>
  <si>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</si>
  <si>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</si>
  <si>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</si>
  <si>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</si>
  <si>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</si>
  <si>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</si>
  <si>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</si>
  <si>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</si>
  <si>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</si>
  <si>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</si>
  <si>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</si>
  <si>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</si>
  <si>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</si>
  <si>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</si>
  <si>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</si>
  <si>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</si>
  <si>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</si>
  <si>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</si>
  <si>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</si>
  <si>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</si>
  <si>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</si>
  <si>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</si>
  <si>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</si>
  <si>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</si>
  <si>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</si>
  <si>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</si>
  <si>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</si>
  <si>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</si>
  <si>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</si>
  <si>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</si>
  <si>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</si>
  <si>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</si>
  <si>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</si>
  <si>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</si>
  <si>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</si>
  <si>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</si>
  <si>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</si>
  <si>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</si>
  <si>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</si>
  <si>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</si>
  <si>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</si>
  <si>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</si>
  <si>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</si>
  <si>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</si>
  <si>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</si>
  <si>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</si>
  <si>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</si>
  <si>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</si>
  <si>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</si>
  <si>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</si>
  <si>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</si>
  <si>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</si>
  <si>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</si>
  <si>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</si>
  <si>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</si>
  <si>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</si>
  <si>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</si>
  <si>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</si>
  <si>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</si>
  <si>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</si>
  <si>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</si>
  <si>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</si>
  <si>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</si>
  <si>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</si>
  <si>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</si>
  <si>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</si>
  <si>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</si>
  <si>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</si>
  <si>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</si>
  <si>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</si>
  <si>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</si>
  <si>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</si>
  <si>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</si>
  <si>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</si>
  <si>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</si>
  <si>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</si>
  <si>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</si>
  <si>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</si>
  <si>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</si>
  <si>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</si>
  <si>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</si>
  <si>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</si>
  <si>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</si>
  <si>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</si>
  <si>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</si>
  <si>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</si>
  <si>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</si>
  <si>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</si>
  <si>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</si>
  <si>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</si>
  <si>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</si>
  <si>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</si>
  <si>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</si>
  <si>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</si>
  <si>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</si>
  <si>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</si>
  <si>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</si>
  <si>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</si>
  <si>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</si>
  <si>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</si>
  <si>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</si>
  <si>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</si>
  <si>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</si>
  <si>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</si>
  <si>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</si>
  <si>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</si>
  <si>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</si>
  <si>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</si>
  <si>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</si>
  <si>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</si>
  <si>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</si>
  <si>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</si>
  <si>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</si>
  <si>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</si>
  <si>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</si>
  <si>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</si>
  <si>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</si>
  <si>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</si>
  <si>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</si>
  <si>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</si>
  <si>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</si>
  <si>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</si>
  <si>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</si>
  <si>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</si>
  <si>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</si>
  <si>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</si>
  <si>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</si>
  <si>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</si>
  <si>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</si>
  <si>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</si>
  <si>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</si>
  <si>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</si>
  <si>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</si>
  <si>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</si>
  <si>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</si>
  <si>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</si>
  <si>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</si>
  <si>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</si>
  <si>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</si>
  <si>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</si>
  <si>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</si>
  <si>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</si>
  <si>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</si>
  <si>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</si>
  <si>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</si>
  <si>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</si>
  <si>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</si>
  <si>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</si>
  <si>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</si>
  <si>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</si>
  <si>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</si>
  <si>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</si>
  <si>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</si>
  <si>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</si>
  <si>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</si>
  <si>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</si>
  <si>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</si>
  <si>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</si>
  <si>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</si>
  <si>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</si>
  <si>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</si>
  <si>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</si>
  <si>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</si>
  <si>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</si>
  <si>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</si>
  <si>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</si>
  <si>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</si>
  <si>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</si>
  <si>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</si>
  <si>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</si>
  <si>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</si>
  <si>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</si>
  <si>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</si>
  <si>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</si>
  <si>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</si>
  <si>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</si>
  <si>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</si>
  <si>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</si>
  <si>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</si>
  <si>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</si>
  <si>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</si>
  <si>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</si>
  <si>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</si>
  <si>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</si>
  <si>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</si>
  <si>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</si>
  <si>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</si>
  <si>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</si>
  <si>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</si>
  <si>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</si>
  <si>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</si>
  <si>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</si>
  <si>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</si>
  <si>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</si>
  <si>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</si>
  <si>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</si>
  <si>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</si>
  <si>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</si>
  <si>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</si>
  <si>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</si>
  <si>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</si>
  <si>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</si>
  <si>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</si>
  <si>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</si>
  <si>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</si>
  <si>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</si>
  <si>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</si>
  <si>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</si>
  <si>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</si>
  <si>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</si>
  <si>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</si>
  <si>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</si>
  <si>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</si>
  <si>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</si>
  <si>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</si>
  <si>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</si>
  <si>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</si>
  <si>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</si>
  <si>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</si>
  <si>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</si>
  <si>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</si>
  <si>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</si>
  <si>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</si>
  <si>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</si>
  <si>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</si>
  <si>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</si>
  <si>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</si>
  <si>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</si>
  <si>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</si>
  <si>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</si>
  <si>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</si>
  <si>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</si>
  <si>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</si>
  <si>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</si>
  <si>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</si>
  <si>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</si>
  <si>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</si>
  <si>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</si>
  <si>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</si>
  <si>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</si>
  <si>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</si>
  <si>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</si>
  <si>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</si>
  <si>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</si>
  <si>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</si>
  <si>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</si>
  <si>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</si>
  <si>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</si>
  <si>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</si>
  <si>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</si>
  <si>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</si>
  <si>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</si>
  <si>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</si>
  <si>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</si>
  <si>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</si>
  <si>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</si>
  <si>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</si>
  <si>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</si>
  <si>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</si>
  <si>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</si>
  <si>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</si>
  <si>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</si>
  <si>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</si>
  <si>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</si>
  <si>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</si>
  <si>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</si>
  <si>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</si>
  <si>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</si>
  <si>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</si>
  <si>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</si>
  <si>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</si>
  <si>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</si>
  <si>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</si>
  <si>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</si>
  <si>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</si>
  <si>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</si>
  <si>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</si>
  <si>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</si>
  <si>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</si>
  <si>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</si>
  <si>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</si>
  <si>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</si>
  <si>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</si>
  <si>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</si>
  <si>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</si>
  <si>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</si>
  <si>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</si>
  <si>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</si>
  <si>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</si>
  <si>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</si>
  <si>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</si>
  <si>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</si>
  <si>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</si>
  <si>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</si>
  <si>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</si>
  <si>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</si>
  <si>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</si>
  <si>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</si>
  <si>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</si>
  <si>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</si>
  <si>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</si>
  <si>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</si>
  <si>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</si>
  <si>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</si>
  <si>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</si>
  <si>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</si>
  <si>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</si>
  <si>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</si>
  <si>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</si>
  <si>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</si>
  <si>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</si>
  <si>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</si>
  <si>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</si>
  <si>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</si>
  <si>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</si>
  <si>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</si>
  <si>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</si>
  <si>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</si>
  <si>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</si>
  <si>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</si>
  <si>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</si>
  <si>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</si>
  <si>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</si>
  <si>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</si>
  <si>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</si>
  <si>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</si>
  <si>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</si>
  <si>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</si>
  <si>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</si>
  <si>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</si>
  <si>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</si>
  <si>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</si>
  <si>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</si>
  <si>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</si>
  <si>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</si>
  <si>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</si>
  <si>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</si>
  <si>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</si>
  <si>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</si>
  <si>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</si>
  <si>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</si>
  <si>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</si>
  <si>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</si>
  <si>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</si>
  <si>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</si>
  <si>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</si>
  <si>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</si>
  <si>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</si>
  <si>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</si>
  <si>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</si>
  <si>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</si>
  <si>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</si>
  <si>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</si>
  <si>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</si>
  <si>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</si>
  <si>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</si>
  <si>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</si>
  <si>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</si>
  <si>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</si>
  <si>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</si>
  <si>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</si>
  <si>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</si>
  <si>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</si>
  <si>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</si>
  <si>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</si>
  <si>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</si>
  <si>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</si>
  <si>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</si>
  <si>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</si>
  <si>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</si>
  <si>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</si>
  <si>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</si>
  <si>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</si>
  <si>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</si>
  <si>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</si>
  <si>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</si>
  <si>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</si>
  <si>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</si>
  <si>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</si>
  <si>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</si>
  <si>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</si>
  <si>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</si>
  <si>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</si>
  <si>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</si>
  <si>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</si>
  <si>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</si>
  <si>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</si>
  <si>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</si>
  <si>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</si>
  <si>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</si>
  <si>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</si>
  <si>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</si>
  <si>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</si>
  <si>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</si>
  <si>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</si>
  <si>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</si>
  <si>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</si>
  <si>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</si>
  <si>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</si>
  <si>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</si>
  <si>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</si>
  <si>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</si>
  <si>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</si>
  <si>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</si>
  <si>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</si>
  <si>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</si>
  <si>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</si>
  <si>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</si>
  <si>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</si>
  <si>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</si>
  <si>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</si>
  <si>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</si>
  <si>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</si>
  <si>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</si>
  <si>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</si>
  <si>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</si>
  <si>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</si>
  <si>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</si>
  <si>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</si>
  <si>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</si>
  <si>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</si>
  <si>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</si>
  <si>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</si>
  <si>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</si>
  <si>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</si>
  <si>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</si>
  <si>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</si>
  <si>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</si>
  <si>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</si>
  <si>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</si>
  <si>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</si>
  <si>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</si>
  <si>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</si>
  <si>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</si>
  <si>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</si>
  <si>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</si>
  <si>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</si>
  <si>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</si>
  <si>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</si>
  <si>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</si>
  <si>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</si>
  <si>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</si>
  <si>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</si>
  <si>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</si>
  <si>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</si>
  <si>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</si>
  <si>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</si>
  <si>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</si>
  <si>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</si>
  <si>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</si>
  <si>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</si>
  <si>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</si>
  <si>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</si>
  <si>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</si>
  <si>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</si>
  <si>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</si>
  <si>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</si>
  <si>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</si>
  <si>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</si>
  <si>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</si>
  <si>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</si>
  <si>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</si>
  <si>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</si>
  <si>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</si>
  <si>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</si>
  <si>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</si>
  <si>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</si>
  <si>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</si>
  <si>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</si>
  <si>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</si>
  <si>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</si>
  <si>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</si>
  <si>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</si>
  <si>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</si>
  <si>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</si>
  <si>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</si>
  <si>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</si>
  <si>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</si>
  <si>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</si>
  <si>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</si>
  <si>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</si>
  <si>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</si>
  <si>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</si>
  <si>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</si>
  <si>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</si>
  <si>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</si>
  <si>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</si>
  <si>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</si>
  <si>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</si>
  <si>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</si>
  <si>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</si>
  <si>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</si>
  <si>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</si>
  <si>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</si>
  <si>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</si>
  <si>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</si>
  <si>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</si>
  <si>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</si>
  <si>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</si>
  <si>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</si>
  <si>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</si>
  <si>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</si>
  <si>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</si>
  <si>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</si>
  <si>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</si>
  <si>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</si>
  <si>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</si>
  <si>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</si>
  <si>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</si>
  <si>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</si>
  <si>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</si>
  <si>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</si>
  <si>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</si>
  <si>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</si>
  <si>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</si>
  <si>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</si>
  <si>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</si>
  <si>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</si>
  <si>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</si>
  <si>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</si>
  <si>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</si>
  <si>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</si>
  <si>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</si>
  <si>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</si>
  <si>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</si>
  <si>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</si>
  <si>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</si>
  <si>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</si>
  <si>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</si>
  <si>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</si>
  <si>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</si>
  <si>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</si>
  <si>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</si>
  <si>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</si>
  <si>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</si>
  <si>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</si>
  <si>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</si>
  <si>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</si>
  <si>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</si>
  <si>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</si>
  <si>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</si>
  <si>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</si>
  <si>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</si>
  <si>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</si>
  <si>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</si>
  <si>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</si>
  <si>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</si>
  <si>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</si>
  <si>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</si>
  <si>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</si>
  <si>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</si>
  <si>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</si>
  <si>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</si>
  <si>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</si>
  <si>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</si>
  <si>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</si>
  <si>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</si>
  <si>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</si>
  <si>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</si>
  <si>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</si>
  <si>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</si>
  <si>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</si>
  <si>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</si>
  <si>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</si>
  <si>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</si>
  <si>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</si>
  <si>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</si>
  <si>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</si>
  <si>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</si>
  <si>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</si>
  <si>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</si>
  <si>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</si>
  <si>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</si>
  <si>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</si>
  <si>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</si>
  <si>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</si>
  <si>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</si>
  <si>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</si>
  <si>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</si>
  <si>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</si>
  <si>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</si>
  <si>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</si>
  <si>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</si>
  <si>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</si>
  <si>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</si>
  <si>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</si>
  <si>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</si>
  <si>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</si>
  <si>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</si>
  <si>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</si>
  <si>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</si>
  <si>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</si>
  <si>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</si>
  <si>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</si>
  <si>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</si>
  <si>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</si>
  <si>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</si>
  <si>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</si>
  <si>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</si>
  <si>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</si>
  <si>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</si>
  <si>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</si>
  <si>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</si>
  <si>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</si>
  <si>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</si>
  <si>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</si>
  <si>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</si>
  <si>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</si>
  <si>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</si>
  <si>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</si>
  <si>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</si>
  <si>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</si>
  <si>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</si>
  <si>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</si>
  <si>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</si>
  <si>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</si>
  <si>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</si>
  <si>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</si>
  <si>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</si>
  <si>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</si>
  <si>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</si>
  <si>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</si>
  <si>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</si>
  <si>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</si>
  <si>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</si>
  <si>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</si>
  <si>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</si>
  <si>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</si>
  <si>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</si>
  <si>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</si>
  <si>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</si>
  <si>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</si>
  <si>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</si>
  <si>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</si>
  <si>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</si>
  <si>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</si>
  <si>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</si>
  <si>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</si>
  <si>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</si>
  <si>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</si>
  <si>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</si>
  <si>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</si>
  <si>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</si>
  <si>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</si>
  <si>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</si>
  <si>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</si>
  <si>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</si>
  <si>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</si>
  <si>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</si>
  <si>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</si>
  <si>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</si>
  <si>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</si>
  <si>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</si>
  <si>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</si>
  <si>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</si>
  <si>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</si>
  <si>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</si>
  <si>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</si>
  <si>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</si>
  <si>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</si>
  <si>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</si>
  <si>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</si>
  <si>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</si>
  <si>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</si>
  <si>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</si>
  <si>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</si>
  <si>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</si>
  <si>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</si>
  <si>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</si>
  <si>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</si>
  <si>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</si>
  <si>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</si>
  <si>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</si>
  <si>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</si>
  <si>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</si>
  <si>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</si>
  <si>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</si>
  <si>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</si>
  <si>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</si>
  <si>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</si>
  <si>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</si>
  <si>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</si>
  <si>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</si>
  <si>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</si>
  <si>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</si>
  <si>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</si>
  <si>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</si>
  <si>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</si>
  <si>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</si>
  <si>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</si>
  <si>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</si>
  <si>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</si>
  <si>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</si>
  <si>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</si>
  <si>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</si>
  <si>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</si>
  <si>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</si>
  <si>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</si>
  <si>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</si>
  <si>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</si>
  <si>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</si>
  <si>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</si>
  <si>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</si>
  <si>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</si>
  <si>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</si>
  <si>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</si>
  <si>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</si>
  <si>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</si>
  <si>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</si>
  <si>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</si>
  <si>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</si>
  <si>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</si>
  <si>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</si>
  <si>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</si>
  <si>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</si>
  <si>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</si>
  <si>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</si>
  <si>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</si>
  <si>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</si>
  <si>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</si>
  <si>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</si>
  <si>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</si>
  <si>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</si>
  <si>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</si>
  <si>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</si>
  <si>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</si>
  <si>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</si>
  <si>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</si>
  <si>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</si>
  <si>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</si>
  <si>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</si>
  <si>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</si>
  <si>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</si>
  <si>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</si>
  <si>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</si>
  <si>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</si>
  <si>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</si>
  <si>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</si>
  <si>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</si>
  <si>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</si>
  <si>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</si>
  <si>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</si>
  <si>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</si>
  <si>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</si>
  <si>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</si>
  <si>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</si>
  <si>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</si>
  <si>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</si>
  <si>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</si>
  <si>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</si>
  <si>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</si>
  <si>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</si>
  <si>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</si>
  <si>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</si>
  <si>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</si>
  <si>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</si>
  <si>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</si>
  <si>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</si>
  <si>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</si>
  <si>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</si>
  <si>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</si>
  <si>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</si>
  <si>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</si>
  <si>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</si>
  <si>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</si>
  <si>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</si>
  <si>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</si>
  <si>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</si>
  <si>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</si>
  <si>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</si>
  <si>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</si>
  <si>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</si>
  <si>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</si>
  <si>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</si>
  <si>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</si>
  <si>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</si>
  <si>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</si>
  <si>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</si>
  <si>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</si>
  <si>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</si>
  <si>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</si>
  <si>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</si>
  <si>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</si>
  <si>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</si>
  <si>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</si>
  <si>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</si>
  <si>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</si>
  <si>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</si>
  <si>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</si>
  <si>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</si>
  <si>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</si>
  <si>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</si>
  <si>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</si>
  <si>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</si>
  <si>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</si>
  <si>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</si>
  <si>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</si>
  <si>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</si>
  <si>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</si>
  <si>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</si>
  <si>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</si>
  <si>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</si>
  <si>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</si>
  <si>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</si>
  <si>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</si>
  <si>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</si>
  <si>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</si>
  <si>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</si>
  <si>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</si>
  <si>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</si>
  <si>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</si>
  <si>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</si>
  <si>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</si>
  <si>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</si>
  <si>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</si>
  <si>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</si>
  <si>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</si>
  <si>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</si>
  <si>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</si>
  <si>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</si>
  <si>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</si>
  <si>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</si>
  <si>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</si>
  <si>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</si>
  <si>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</si>
  <si>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</si>
  <si>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</si>
  <si>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</si>
  <si>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</si>
  <si>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</si>
  <si>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</si>
  <si>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</si>
  <si>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</si>
  <si>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</si>
  <si>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</si>
  <si>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</si>
  <si>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</si>
  <si>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</si>
  <si>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</si>
  <si>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</si>
  <si>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</si>
  <si>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</si>
  <si>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</si>
  <si>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</si>
  <si>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</si>
  <si>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</si>
  <si>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</si>
  <si>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</si>
  <si>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</si>
  <si>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</si>
  <si>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</si>
  <si>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</si>
  <si>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</si>
  <si>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</si>
  <si>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</si>
  <si>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</si>
  <si>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</si>
  <si>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</si>
  <si>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</si>
  <si>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</si>
  <si>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</si>
  <si>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</si>
  <si>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</si>
  <si>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</si>
  <si>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</si>
  <si>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</si>
  <si>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</si>
  <si>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</si>
  <si>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</si>
  <si>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</si>
  <si>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</si>
  <si>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</si>
  <si>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</si>
  <si>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</si>
  <si>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</si>
  <si>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</si>
  <si>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</si>
  <si>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</si>
  <si>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</si>
  <si>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</si>
  <si>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</si>
  <si>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</si>
  <si>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</si>
  <si>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</si>
  <si>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</si>
  <si>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</si>
  <si>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</si>
  <si>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</si>
  <si>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</si>
  <si>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</si>
  <si>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</si>
  <si>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</si>
  <si>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</si>
  <si>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</si>
  <si>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</si>
  <si>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</si>
  <si>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</si>
  <si>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</si>
  <si>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</si>
  <si>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</si>
  <si>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</si>
  <si>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</si>
  <si>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</si>
  <si>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</si>
  <si>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</si>
  <si>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</si>
  <si>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</si>
  <si>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</si>
  <si>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</si>
  <si>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</si>
  <si>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</si>
  <si>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</si>
  <si>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</si>
  <si>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</si>
  <si>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</si>
  <si>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</si>
  <si>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</si>
  <si>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</si>
  <si>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</si>
  <si>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</si>
  <si>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</si>
  <si>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</si>
  <si>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</si>
  <si>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</si>
  <si>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</si>
  <si>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</si>
  <si>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</si>
  <si>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</si>
  <si>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</si>
  <si>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</si>
  <si>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</si>
  <si>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</si>
  <si>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</si>
  <si>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</si>
  <si>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</si>
  <si>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</si>
  <si>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</si>
  <si>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</si>
  <si>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</si>
  <si>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</si>
  <si>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</si>
  <si>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</si>
  <si>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</si>
  <si>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</si>
  <si>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</si>
  <si>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</si>
  <si>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</si>
  <si>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</si>
  <si>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</si>
  <si>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</si>
  <si>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</si>
  <si>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</si>
  <si>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</si>
  <si>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</si>
  <si>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</si>
  <si>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</si>
  <si>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</si>
  <si>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</si>
  <si>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</si>
  <si>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</si>
  <si>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</si>
  <si>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</si>
  <si>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</si>
  <si>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</si>
  <si>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</si>
  <si>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</si>
  <si>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</si>
  <si>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</si>
  <si>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</si>
  <si>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</si>
  <si>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</si>
  <si>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</si>
  <si>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</si>
  <si>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</si>
  <si>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</si>
  <si>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</si>
  <si>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</si>
  <si>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</si>
  <si>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</si>
  <si>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</si>
  <si>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</si>
  <si>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</si>
  <si>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</si>
  <si>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</si>
  <si>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</si>
  <si>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</si>
  <si>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</si>
  <si>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</si>
  <si>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</si>
  <si>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</si>
  <si>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</si>
  <si>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</si>
  <si>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</si>
  <si>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</si>
  <si>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</si>
  <si>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</si>
  <si>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</si>
  <si>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</si>
  <si>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</si>
  <si>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</si>
  <si>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</si>
  <si>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</si>
  <si>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</si>
  <si>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</si>
  <si>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</si>
  <si>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</si>
  <si>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</si>
  <si>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</si>
  <si>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</si>
  <si>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</si>
  <si>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</si>
  <si>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</si>
  <si>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</si>
  <si>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</si>
  <si>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</si>
  <si>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</si>
  <si>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</si>
  <si>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</si>
  <si>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</si>
  <si>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</si>
  <si>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</si>
  <si>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</si>
  <si>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</si>
  <si>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</si>
  <si>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</si>
  <si>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</si>
  <si>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</si>
  <si>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</si>
  <si>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</si>
  <si>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</si>
  <si>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</si>
  <si>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</si>
  <si>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</si>
  <si>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</si>
  <si>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</si>
  <si>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</si>
  <si>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</si>
  <si>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</si>
  <si>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</si>
  <si>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</si>
  <si>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</si>
  <si>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</si>
  <si>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</si>
  <si>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</si>
  <si>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</si>
  <si>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</si>
  <si>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</si>
  <si>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</si>
  <si>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</si>
  <si>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</si>
  <si>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</si>
  <si>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</si>
  <si>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</si>
  <si>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</si>
  <si>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</si>
  <si>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</si>
  <si>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</si>
  <si>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</si>
  <si>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</si>
  <si>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</si>
  <si>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</si>
  <si>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</si>
  <si>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</si>
  <si>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</si>
  <si>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</si>
  <si>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</si>
  <si>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</si>
  <si>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</si>
  <si>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</si>
  <si>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</si>
  <si>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</si>
  <si>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</si>
  <si>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</si>
  <si>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</si>
  <si>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</si>
  <si>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</si>
  <si>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</si>
  <si>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</si>
  <si>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</si>
  <si>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</si>
  <si>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</si>
  <si>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</si>
  <si>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</si>
  <si>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</si>
  <si>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</si>
  <si>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</si>
  <si>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</si>
  <si>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</si>
  <si>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</si>
  <si>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</si>
  <si>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</si>
  <si>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</si>
  <si>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</si>
  <si>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</si>
  <si>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</si>
  <si>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</si>
  <si>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</si>
  <si>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</si>
  <si>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</si>
  <si>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</si>
  <si>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</si>
  <si>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</si>
  <si>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</si>
  <si>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</si>
  <si>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</si>
  <si>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</si>
  <si>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</si>
  <si>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</si>
  <si>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</si>
  <si>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</si>
  <si>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</si>
  <si>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</si>
  <si>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</si>
  <si>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</si>
  <si>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</si>
  <si>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</si>
  <si>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</si>
  <si>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</si>
  <si>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</si>
  <si>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</si>
  <si>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</si>
  <si>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</si>
  <si>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</si>
  <si>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</si>
  <si>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</si>
  <si>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</si>
  <si>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</si>
  <si>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</si>
  <si>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</si>
  <si>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</si>
  <si>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</si>
  <si>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</si>
  <si>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</si>
  <si>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</si>
  <si>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</si>
  <si>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</si>
  <si>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</si>
  <si>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</si>
  <si>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</si>
  <si>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</si>
  <si>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</si>
  <si>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</si>
  <si>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</si>
  <si>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</si>
  <si>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</si>
  <si>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</si>
  <si>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</si>
  <si>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</si>
  <si>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</si>
  <si>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</si>
  <si>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</si>
  <si>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</si>
  <si>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</si>
  <si>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</si>
  <si>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</si>
  <si>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</si>
  <si>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</si>
  <si>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</si>
  <si>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</si>
  <si>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</si>
  <si>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</si>
  <si>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</si>
  <si>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</si>
  <si>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</si>
  <si>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</si>
  <si>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</si>
  <si>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</si>
  <si>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</si>
  <si>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</si>
  <si>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</si>
  <si>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</si>
  <si>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</si>
  <si>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</si>
  <si>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</si>
  <si>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</si>
  <si>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</si>
  <si>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</si>
  <si>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</si>
  <si>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</si>
  <si>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</si>
  <si>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</si>
  <si>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</si>
  <si>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</si>
  <si>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</si>
  <si>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</si>
  <si>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</si>
  <si>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</si>
  <si>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</si>
  <si>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</si>
  <si>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</si>
  <si>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</si>
  <si>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</si>
  <si>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</si>
  <si>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</si>
  <si>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</si>
  <si>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</si>
  <si>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</si>
  <si>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</si>
  <si>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</si>
  <si>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</si>
  <si>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</si>
  <si>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</si>
  <si>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</si>
  <si>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</si>
  <si>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</si>
  <si>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</si>
  <si>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</si>
  <si>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</si>
  <si>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</si>
  <si>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</si>
  <si>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</si>
  <si>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</si>
  <si>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</si>
  <si>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</si>
  <si>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</si>
  <si>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</si>
  <si>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</si>
  <si>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</si>
  <si>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</si>
  <si>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</si>
  <si>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</si>
  <si>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</si>
  <si>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</si>
  <si>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</si>
  <si>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</si>
  <si>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</si>
  <si>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</si>
  <si>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</si>
  <si>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</si>
  <si>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</si>
  <si>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</si>
  <si>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</si>
  <si>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</si>
  <si>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</si>
  <si>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</si>
  <si>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</si>
  <si>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</si>
  <si>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</si>
  <si>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</si>
  <si>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</si>
  <si>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</si>
  <si>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</si>
  <si>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</si>
  <si>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</si>
  <si>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</si>
  <si>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</si>
  <si>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</si>
  <si>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</si>
  <si>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</si>
  <si>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</si>
  <si>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</si>
  <si>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</si>
  <si>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</si>
  <si>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</si>
  <si>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</si>
  <si>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</si>
  <si>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</si>
  <si>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</si>
  <si>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</si>
  <si>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</si>
  <si>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</si>
  <si>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</si>
  <si>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</si>
  <si>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</si>
  <si>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</si>
  <si>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</si>
  <si>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</si>
  <si>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</si>
  <si>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</si>
  <si>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</si>
  <si>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</si>
  <si>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</si>
  <si>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</si>
  <si>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</si>
  <si>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</si>
  <si>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</si>
  <si>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</si>
  <si>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</si>
  <si>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</si>
  <si>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</si>
  <si>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</si>
  <si>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</si>
  <si>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</si>
  <si>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</si>
  <si>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</si>
  <si>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</si>
  <si>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</si>
  <si>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</si>
  <si>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</si>
  <si>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</si>
  <si>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</si>
  <si>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</si>
  <si>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</si>
  <si>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</si>
  <si>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</si>
  <si>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</si>
  <si>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</si>
  <si>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</si>
  <si>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</si>
  <si>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</si>
  <si>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</si>
  <si>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</si>
  <si>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</si>
  <si>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</si>
  <si>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</si>
  <si>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</si>
  <si>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</si>
  <si>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</si>
  <si>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</si>
  <si>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</si>
  <si>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</si>
  <si>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</si>
  <si>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</si>
  <si>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</si>
  <si>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</si>
  <si>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</si>
  <si>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</si>
  <si>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</si>
  <si>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</si>
  <si>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</si>
  <si>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</si>
  <si>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</si>
  <si>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</si>
  <si>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</si>
  <si>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</si>
  <si>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</si>
  <si>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</si>
  <si>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</si>
  <si>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</si>
  <si>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</si>
  <si>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</si>
  <si>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</si>
  <si>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</si>
  <si>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</si>
  <si>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</si>
  <si>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</si>
  <si>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</si>
  <si>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</si>
  <si>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</si>
  <si>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</si>
  <si>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</si>
  <si>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</si>
  <si>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</si>
  <si>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</si>
  <si>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</si>
  <si>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</si>
  <si>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</si>
  <si>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</si>
  <si>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</si>
  <si>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</si>
  <si>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</si>
  <si>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</si>
  <si>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</si>
  <si>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</si>
  <si>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</si>
  <si>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</si>
  <si>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</si>
  <si>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</si>
  <si>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</si>
  <si>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</si>
  <si>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</si>
  <si>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</si>
  <si>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</si>
  <si>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</si>
  <si>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</si>
  <si>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</si>
  <si>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</si>
  <si>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</si>
  <si>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</si>
  <si>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</si>
  <si>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</si>
  <si>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</si>
  <si>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</si>
  <si>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</si>
  <si>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</si>
  <si>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</si>
  <si>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</si>
  <si>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</si>
  <si>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</si>
  <si>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</si>
  <si>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</si>
  <si>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</si>
  <si>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</si>
  <si>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</si>
  <si>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</si>
  <si>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</si>
  <si>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</si>
  <si>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</si>
  <si>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</si>
  <si>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</si>
  <si>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</si>
  <si>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</si>
  <si>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</si>
  <si>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</si>
  <si>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</si>
  <si>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</si>
  <si>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</si>
  <si>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</si>
  <si>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</si>
  <si>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</si>
  <si>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</si>
  <si>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</si>
  <si>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</si>
  <si>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</si>
  <si>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</si>
  <si>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</si>
  <si>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</si>
  <si>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</si>
  <si>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</si>
  <si>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</si>
  <si>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</si>
  <si>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</si>
  <si>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</si>
  <si>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</si>
  <si>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</si>
  <si>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</si>
  <si>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</si>
  <si>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</si>
  <si>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</si>
  <si>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</si>
  <si>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</si>
  <si>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</si>
  <si>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</si>
  <si>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</si>
  <si>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</si>
  <si>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</si>
  <si>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</si>
  <si>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</si>
  <si>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</si>
  <si>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</si>
  <si>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</si>
  <si>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</si>
  <si>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</si>
  <si>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</si>
  <si>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</si>
  <si>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</si>
  <si>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</si>
  <si>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</si>
  <si>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</si>
  <si>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</si>
  <si>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</si>
  <si>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</si>
  <si>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</si>
  <si>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</si>
  <si>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</si>
  <si>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</si>
  <si>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</si>
  <si>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</si>
  <si>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</si>
  <si>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</si>
  <si>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</si>
  <si>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</si>
  <si>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</si>
  <si>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</si>
  <si>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</si>
  <si>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</si>
  <si>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</si>
  <si>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</si>
  <si>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</si>
  <si>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</si>
  <si>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</si>
  <si>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</si>
  <si>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</si>
  <si>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</si>
  <si>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</si>
  <si>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</si>
  <si>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</si>
  <si>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</si>
  <si>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</si>
  <si>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</si>
  <si>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</si>
  <si>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</si>
  <si>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</si>
  <si>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</si>
  <si>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</si>
  <si>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</si>
  <si>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</si>
  <si>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</si>
  <si>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</si>
  <si>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</si>
  <si>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</si>
  <si>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</si>
  <si>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</si>
  <si>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</si>
  <si>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</si>
  <si>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</si>
  <si>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</si>
  <si>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</si>
  <si>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</si>
  <si>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</si>
  <si>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</si>
  <si>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</si>
  <si>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</si>
  <si>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</si>
  <si>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</si>
  <si>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</si>
  <si>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</si>
  <si>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</si>
  <si>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</si>
  <si>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</si>
  <si>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</si>
  <si>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</si>
  <si>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</si>
  <si>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</si>
  <si>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</si>
  <si>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</si>
  <si>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</si>
  <si>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</si>
  <si>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</si>
  <si>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</si>
  <si>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</si>
  <si>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</si>
  <si>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</si>
  <si>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</si>
  <si>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</si>
  <si>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</si>
  <si>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</si>
  <si>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</si>
  <si>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</si>
  <si>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</si>
  <si>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</si>
  <si>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</si>
  <si>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</si>
  <si>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</si>
  <si>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</si>
  <si>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</si>
  <si>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</si>
  <si>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</si>
  <si>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</si>
  <si>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</si>
  <si>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</si>
  <si>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</si>
  <si>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</si>
  <si>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</si>
  <si>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</si>
  <si>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</si>
  <si>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</si>
  <si>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</si>
  <si>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</si>
  <si>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</si>
  <si>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</si>
  <si>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</si>
  <si>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</si>
  <si>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</si>
  <si>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</si>
  <si>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</si>
  <si>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</si>
  <si>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</si>
  <si>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</si>
  <si>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</si>
  <si>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</si>
  <si>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</si>
  <si>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</si>
  <si>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</si>
  <si>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</si>
  <si>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</si>
  <si>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</si>
  <si>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</si>
  <si>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</si>
  <si>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</si>
  <si>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</si>
  <si>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</si>
  <si>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</si>
  <si>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</si>
  <si>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</si>
  <si>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</si>
  <si>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</si>
  <si>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</si>
  <si>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</si>
  <si>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</si>
  <si>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</si>
  <si>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</si>
  <si>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</si>
  <si>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</si>
  <si>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</si>
  <si>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</si>
  <si>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</si>
  <si>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</si>
  <si>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</si>
  <si>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</si>
  <si>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</si>
  <si>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</si>
  <si>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</si>
  <si>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</si>
  <si>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</si>
  <si>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</si>
  <si>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</si>
  <si>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</si>
  <si>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</si>
  <si>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</si>
  <si>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</si>
  <si>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</si>
  <si>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</si>
  <si>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</si>
  <si>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</si>
  <si>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</si>
  <si>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</si>
  <si>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</si>
  <si>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</si>
  <si>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</si>
  <si>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</si>
  <si>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</si>
  <si>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</si>
  <si>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</si>
  <si>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</si>
  <si>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</si>
  <si>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</si>
  <si>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</si>
  <si>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</si>
  <si>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</si>
  <si>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</si>
  <si>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</si>
  <si>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</si>
  <si>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</si>
  <si>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</si>
  <si>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</si>
  <si>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</si>
  <si>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</si>
  <si>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</si>
  <si>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</si>
  <si>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</si>
  <si>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</si>
  <si>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</si>
  <si>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</si>
  <si>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</si>
  <si>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</si>
  <si>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</si>
  <si>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</si>
  <si>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</si>
  <si>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</si>
  <si>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</si>
  <si>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</si>
  <si>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</si>
  <si>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</si>
  <si>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</si>
  <si>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</si>
  <si>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</si>
  <si>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</si>
  <si>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</si>
  <si>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</si>
  <si>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</si>
  <si>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</si>
  <si>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</si>
  <si>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</si>
  <si>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</si>
  <si>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</si>
  <si>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</si>
  <si>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</si>
  <si>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</si>
  <si>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</si>
  <si>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</si>
  <si>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</si>
  <si>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</si>
  <si>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</si>
  <si>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</si>
  <si>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</si>
  <si>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</si>
  <si>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</si>
  <si>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</si>
  <si>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</si>
  <si>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</si>
  <si>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</si>
  <si>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</si>
  <si>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</si>
  <si>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</si>
  <si>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</si>
  <si>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</si>
  <si>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</si>
  <si>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</si>
  <si>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</si>
  <si>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</si>
  <si>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</si>
  <si>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</si>
  <si>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</si>
  <si>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</si>
  <si>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</si>
  <si>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</si>
  <si>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</si>
  <si>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</si>
  <si>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</si>
  <si>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</si>
  <si>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</si>
  <si>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</si>
  <si>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</si>
  <si>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</si>
  <si>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</si>
  <si>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</si>
  <si>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</si>
  <si>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</si>
  <si>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</si>
  <si>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</si>
  <si>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</si>
  <si>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</si>
  <si>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</si>
  <si>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</si>
  <si>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</si>
  <si>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</si>
  <si>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</si>
  <si>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</si>
  <si>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</si>
  <si>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</si>
  <si>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</si>
  <si>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</si>
  <si>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</si>
  <si>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</si>
  <si>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</si>
  <si>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</si>
  <si>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</si>
  <si>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</si>
  <si>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</si>
  <si>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</si>
  <si>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</si>
  <si>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</si>
  <si>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</si>
  <si>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</si>
  <si>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</si>
  <si>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</si>
  <si>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</si>
  <si>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</si>
  <si>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</si>
  <si>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</si>
  <si>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</si>
  <si>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</si>
  <si>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</si>
  <si>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</si>
  <si>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</si>
  <si>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</si>
  <si>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</si>
  <si>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</si>
  <si>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</si>
  <si>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</si>
  <si>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</si>
  <si>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</si>
  <si>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</si>
  <si>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</si>
  <si>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</si>
  <si>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</si>
  <si>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</si>
  <si>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</si>
  <si>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</si>
  <si>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</si>
  <si>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</si>
  <si>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</si>
  <si>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</si>
  <si>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</si>
  <si>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</si>
  <si>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</si>
  <si>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</si>
  <si>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</si>
  <si>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</si>
  <si>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</si>
  <si>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</si>
  <si>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</si>
  <si>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</si>
  <si>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</si>
  <si>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</si>
  <si>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</si>
  <si>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</si>
  <si>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</si>
  <si>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</si>
  <si>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</si>
  <si>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</si>
  <si>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</si>
  <si>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</si>
  <si>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</si>
  <si>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</si>
  <si>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</si>
  <si>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</si>
  <si>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</si>
  <si>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</si>
  <si>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</si>
  <si>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</si>
  <si>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</si>
  <si>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</si>
  <si>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</si>
  <si>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</si>
  <si>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</si>
  <si>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</si>
  <si>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</si>
  <si>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</si>
  <si>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</si>
  <si>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</si>
  <si>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</si>
  <si>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</si>
  <si>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</si>
  <si>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</si>
  <si>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</si>
  <si>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</si>
  <si>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</si>
  <si>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</si>
  <si>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</si>
  <si>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</si>
  <si>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</si>
  <si>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</si>
  <si>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</si>
  <si>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</si>
  <si>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</si>
  <si>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</si>
  <si>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</si>
  <si>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</si>
  <si>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</si>
  <si>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</si>
  <si>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</si>
  <si>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</si>
  <si>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</si>
  <si>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</si>
  <si>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</si>
  <si>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</si>
  <si>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</si>
  <si>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</si>
  <si>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</si>
  <si>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</si>
  <si>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</si>
  <si>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</si>
  <si>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</si>
  <si>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</si>
  <si>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</si>
  <si>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</si>
  <si>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</si>
  <si>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</si>
  <si>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</si>
  <si>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</si>
  <si>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</si>
  <si>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</si>
  <si>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</si>
  <si>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</si>
  <si>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</si>
  <si>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</si>
  <si>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</si>
  <si>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</si>
  <si>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</si>
  <si>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</si>
  <si>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</si>
  <si>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</si>
  <si>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</si>
  <si>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</si>
  <si>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</si>
  <si>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</si>
  <si>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</si>
  <si>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</si>
  <si>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</si>
  <si>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</si>
  <si>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</si>
  <si>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</si>
  <si>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</si>
  <si>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</si>
  <si>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</si>
  <si>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</si>
  <si>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</si>
  <si>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</si>
  <si>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</si>
  <si>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</si>
  <si>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</si>
  <si>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</si>
  <si>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</si>
  <si>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</si>
  <si>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</si>
  <si>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</si>
  <si>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</si>
  <si>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</si>
  <si>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</si>
  <si>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</si>
  <si>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</si>
  <si>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</si>
  <si>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</si>
  <si>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</si>
  <si>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</si>
  <si>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</si>
  <si>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</si>
  <si>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</si>
  <si>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</si>
  <si>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</si>
  <si>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</si>
  <si>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</si>
  <si>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</si>
  <si>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</si>
  <si>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</si>
  <si>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</si>
  <si>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</si>
  <si>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</si>
  <si>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</si>
  <si>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</si>
  <si>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</si>
  <si>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</si>
  <si>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</si>
  <si>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</si>
  <si>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</si>
  <si>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</si>
  <si>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</si>
  <si>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</si>
  <si>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</si>
  <si>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</si>
  <si>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</si>
  <si>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</si>
  <si>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</si>
  <si>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</si>
  <si>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</si>
  <si>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</si>
  <si>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</si>
  <si>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</si>
  <si>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</si>
  <si>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</si>
  <si>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</si>
  <si>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</si>
  <si>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</si>
  <si>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</si>
  <si>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</si>
  <si>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</si>
  <si>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</si>
  <si>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</si>
  <si>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</si>
  <si>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</si>
  <si>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</si>
  <si>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</si>
  <si>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</si>
  <si>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</si>
  <si>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</si>
  <si>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</si>
  <si>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</si>
  <si>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</si>
  <si>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</si>
  <si>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</si>
  <si>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</si>
  <si>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</si>
  <si>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</si>
  <si>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</si>
  <si>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</si>
  <si>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</si>
  <si>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</si>
  <si>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</si>
  <si>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</si>
  <si>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</si>
  <si>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</si>
  <si>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</si>
  <si>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</si>
  <si>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</si>
  <si>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</si>
  <si>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</si>
  <si>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</si>
  <si>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</si>
  <si>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</si>
  <si>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</si>
  <si>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</si>
  <si>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</si>
  <si>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</si>
  <si>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</si>
  <si>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</si>
  <si>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</si>
  <si>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</si>
  <si>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</si>
  <si>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</si>
  <si>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</si>
  <si>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</si>
  <si>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</si>
  <si>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</si>
  <si>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</si>
  <si>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</si>
  <si>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</si>
  <si>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</si>
  <si>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</si>
  <si>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</si>
  <si>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</si>
  <si>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</si>
  <si>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</si>
  <si>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</si>
  <si>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</si>
  <si>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</si>
  <si>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</si>
  <si>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</si>
  <si>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</si>
  <si>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</si>
  <si>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</si>
  <si>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</si>
  <si>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</si>
  <si>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</si>
  <si>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</si>
  <si>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</si>
  <si>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</si>
  <si>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</si>
  <si>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</si>
  <si>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</si>
  <si>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</si>
  <si>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</si>
  <si>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</si>
  <si>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</si>
  <si>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</si>
  <si>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</si>
  <si>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</si>
  <si>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</si>
  <si>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</si>
  <si>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</si>
  <si>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</si>
  <si>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</si>
  <si>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</si>
  <si>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</si>
  <si>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</si>
  <si>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</si>
  <si>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</si>
  <si>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</si>
  <si>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</si>
  <si>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</si>
  <si>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</si>
  <si>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</si>
  <si>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</si>
  <si>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</si>
  <si>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</si>
  <si>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</si>
  <si>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</si>
  <si>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</si>
  <si>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</si>
  <si>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</si>
  <si>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</si>
  <si>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</si>
  <si>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</si>
  <si>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</si>
  <si>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</si>
  <si>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</si>
  <si>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</si>
  <si>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</si>
  <si>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</si>
  <si>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</si>
  <si>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</si>
  <si>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</si>
  <si>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</si>
  <si>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</si>
  <si>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</si>
  <si>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</si>
  <si>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</si>
  <si>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</si>
  <si>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</si>
  <si>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</si>
  <si>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</si>
  <si>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</si>
  <si>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</si>
  <si>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</si>
  <si>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</si>
  <si>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</si>
  <si>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</si>
  <si>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</si>
  <si>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</si>
  <si>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</si>
  <si>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</si>
  <si>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</si>
  <si>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</si>
  <si>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</si>
  <si>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</si>
  <si>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</si>
  <si>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</si>
  <si>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</si>
  <si>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</si>
  <si>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</si>
  <si>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</si>
  <si>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</si>
  <si>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</si>
  <si>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</si>
  <si>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</si>
  <si>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</si>
  <si>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</si>
  <si>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</si>
  <si>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</si>
  <si>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</si>
  <si>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</si>
  <si>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</si>
  <si>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</si>
  <si>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</si>
  <si>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</si>
  <si>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</si>
  <si>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</si>
  <si>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</si>
  <si>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</si>
  <si>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</si>
  <si>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</si>
  <si>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</si>
  <si>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</si>
  <si>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</si>
  <si>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</si>
  <si>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</si>
  <si>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</si>
  <si>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</si>
  <si>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</si>
  <si>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</si>
  <si>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</si>
  <si>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</si>
  <si>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</si>
  <si>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</si>
  <si>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</si>
  <si>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</si>
  <si>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</si>
  <si>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</si>
  <si>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</si>
  <si>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</si>
  <si>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</si>
  <si>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</si>
  <si>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</si>
  <si>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</si>
  <si>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</si>
  <si>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</si>
  <si>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</si>
  <si>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</si>
  <si>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</si>
  <si>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</si>
  <si>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</si>
  <si>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</si>
  <si>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</si>
  <si>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</si>
  <si>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</si>
  <si>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</si>
  <si>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</si>
  <si>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</si>
  <si>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</si>
  <si>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</si>
  <si>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</si>
  <si>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</si>
  <si>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</si>
  <si>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</si>
  <si>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</si>
  <si>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</si>
  <si>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</si>
  <si>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</si>
  <si>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</si>
  <si>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</si>
  <si>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</si>
  <si>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</si>
  <si>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</si>
  <si>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</si>
  <si>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</si>
  <si>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</si>
  <si>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</si>
  <si>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</si>
  <si>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</si>
  <si>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</si>
  <si>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</si>
  <si>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</si>
  <si>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</si>
  <si>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</si>
  <si>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</si>
  <si>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</si>
  <si>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</si>
  <si>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</si>
  <si>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</si>
  <si>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</si>
  <si>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</si>
  <si>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</si>
  <si>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</si>
  <si>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</si>
  <si>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</si>
  <si>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</si>
  <si>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</si>
  <si>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</si>
  <si>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</si>
  <si>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</si>
  <si>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</si>
  <si>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</si>
  <si>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</si>
  <si>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</si>
  <si>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</si>
  <si>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</si>
  <si>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</si>
  <si>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</si>
  <si>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</si>
  <si>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</si>
  <si>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</si>
  <si>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</si>
  <si>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</si>
  <si>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</si>
  <si>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</si>
  <si>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</si>
  <si>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</si>
  <si>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</si>
  <si>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</si>
  <si>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</si>
  <si>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</si>
  <si>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</si>
  <si>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</si>
  <si>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</si>
  <si>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</si>
  <si>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</si>
  <si>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</si>
  <si>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</si>
  <si>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</si>
  <si>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</si>
  <si>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</si>
  <si>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</si>
  <si>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</si>
  <si>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</si>
  <si>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</si>
  <si>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</si>
  <si>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</si>
  <si>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</si>
  <si>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</si>
  <si>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</si>
  <si>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</si>
  <si>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</si>
  <si>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</si>
  <si>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</si>
  <si>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</si>
  <si>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</si>
  <si>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</si>
  <si>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</si>
  <si>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</si>
  <si>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</si>
  <si>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</si>
  <si>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</si>
  <si>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</si>
  <si>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</si>
  <si>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</si>
  <si>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</si>
  <si>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</si>
  <si>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</si>
  <si>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</si>
  <si>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</si>
  <si>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</si>
  <si>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</si>
  <si>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</si>
  <si>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</si>
  <si>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</si>
  <si>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</si>
  <si>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</si>
  <si>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</si>
  <si>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</si>
  <si>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</si>
  <si>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</si>
  <si>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</si>
  <si>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</si>
  <si>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</si>
  <si>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</si>
  <si>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</si>
  <si>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</si>
  <si>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</si>
  <si>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</si>
  <si>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</si>
  <si>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</si>
  <si>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</si>
  <si>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</si>
  <si>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</si>
  <si>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</si>
  <si>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</si>
  <si>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</si>
  <si>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</si>
  <si>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</si>
  <si>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</si>
  <si>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</si>
  <si>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</si>
  <si>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</si>
  <si>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</si>
  <si>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</si>
  <si>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</si>
  <si>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</si>
  <si>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</si>
  <si>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</si>
  <si>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</si>
  <si>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</si>
  <si>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</si>
  <si>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</si>
  <si>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</si>
  <si>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</si>
  <si>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</si>
  <si>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</si>
  <si>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</si>
  <si>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</si>
  <si>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</si>
  <si>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</si>
  <si>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</si>
  <si>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</si>
  <si>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</si>
  <si>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</si>
  <si>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</si>
  <si>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</si>
  <si>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</si>
  <si>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</si>
  <si>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</si>
  <si>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</si>
  <si>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</si>
  <si>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</si>
  <si>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</si>
  <si>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</si>
  <si>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</si>
  <si>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</si>
  <si>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</si>
  <si>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</si>
  <si>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</si>
  <si>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</si>
  <si>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</si>
  <si>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</si>
  <si>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</si>
  <si>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</si>
  <si>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</si>
  <si>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</si>
  <si>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</si>
  <si>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</si>
  <si>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</si>
  <si>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</si>
  <si>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</si>
  <si>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</si>
  <si>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</si>
  <si>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</si>
  <si>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</si>
  <si>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</si>
  <si>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</si>
  <si>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</si>
  <si>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</si>
  <si>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</si>
  <si>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</si>
  <si>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</si>
  <si>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</si>
  <si>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</si>
  <si>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</si>
  <si>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</si>
  <si>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</si>
  <si>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</si>
  <si>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</si>
  <si>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</si>
  <si>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</si>
  <si>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</si>
  <si>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</si>
  <si>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</si>
  <si>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</si>
  <si>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</si>
  <si>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</si>
  <si>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</si>
  <si>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</si>
  <si>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</si>
  <si>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</si>
  <si>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</si>
  <si>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</si>
  <si>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</si>
  <si>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</si>
  <si>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</si>
  <si>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</si>
  <si>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</si>
  <si>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</si>
  <si>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</si>
  <si>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</si>
  <si>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</si>
  <si>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</si>
  <si>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</si>
  <si>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</si>
  <si>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</si>
  <si>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</si>
  <si>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</si>
  <si>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</si>
  <si>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</si>
  <si>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</si>
  <si>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</si>
  <si>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</si>
  <si>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</si>
  <si>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</si>
  <si>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</si>
  <si>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</si>
  <si>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</si>
  <si>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</si>
  <si>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</si>
  <si>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</si>
  <si>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</si>
  <si>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</si>
  <si>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</si>
  <si>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</si>
  <si>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</si>
  <si>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</si>
  <si>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</si>
  <si>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</si>
  <si>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</si>
  <si>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</si>
  <si>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</si>
  <si>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</si>
  <si>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</si>
  <si>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</si>
  <si>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</si>
  <si>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</si>
  <si>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</si>
  <si>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</si>
  <si>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</si>
  <si>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</si>
  <si>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</si>
  <si>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</si>
  <si>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</si>
  <si>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</si>
  <si>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</si>
  <si>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</si>
  <si>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</si>
  <si>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</si>
  <si>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</si>
  <si>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</si>
  <si>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</si>
  <si>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</si>
  <si>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</si>
  <si>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</si>
  <si>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</si>
  <si>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</si>
  <si>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</si>
  <si>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</si>
  <si>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</si>
  <si>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</si>
  <si>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</si>
  <si>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</si>
  <si>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</si>
  <si>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</si>
  <si>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</si>
  <si>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</si>
  <si>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</si>
  <si>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</si>
  <si>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</si>
  <si>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</si>
  <si>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</si>
  <si>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</si>
  <si>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</si>
  <si>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</si>
  <si>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</si>
  <si>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</si>
  <si>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</si>
  <si>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</si>
  <si>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</si>
  <si>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</si>
  <si>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</si>
  <si>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</si>
  <si>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</si>
  <si>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</si>
  <si>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</si>
  <si>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</si>
  <si>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</si>
  <si>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</si>
  <si>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</si>
  <si>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</si>
  <si>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</si>
  <si>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</si>
  <si>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</si>
  <si>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</si>
  <si>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</si>
  <si>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</si>
  <si>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</si>
  <si>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</si>
  <si>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</si>
  <si>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</si>
  <si>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</si>
  <si>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</si>
  <si>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</si>
  <si>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</si>
  <si>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</si>
  <si>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</si>
  <si>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</si>
  <si>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</si>
  <si>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</si>
  <si>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</si>
  <si>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</si>
  <si>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</si>
  <si>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</si>
  <si>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</si>
  <si>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</si>
  <si>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</si>
  <si>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</si>
  <si>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</si>
  <si>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</si>
  <si>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</si>
  <si>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</si>
  <si>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</si>
  <si>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</si>
  <si>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</si>
  <si>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</si>
  <si>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</si>
  <si>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</si>
  <si>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</si>
  <si>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</si>
  <si>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</si>
  <si>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</si>
  <si>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</si>
  <si>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</si>
  <si>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</si>
  <si>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</si>
  <si>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</si>
  <si>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</si>
  <si>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</si>
  <si>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</si>
  <si>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</si>
  <si>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</si>
  <si>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</si>
  <si>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</si>
  <si>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</si>
  <si>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</si>
  <si>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</si>
  <si>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</si>
  <si>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</si>
  <si>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</si>
  <si>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</si>
  <si>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</si>
  <si>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</si>
  <si>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</si>
  <si>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</si>
  <si>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</si>
  <si>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</si>
  <si>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</si>
  <si>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</si>
  <si>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</si>
  <si>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</si>
  <si>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</si>
  <si>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</si>
  <si>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</si>
  <si>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</si>
  <si>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</si>
  <si>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</si>
  <si>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</si>
  <si>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</si>
  <si>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</si>
  <si>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</si>
  <si>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</si>
  <si>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</si>
  <si>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</si>
  <si>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</si>
  <si>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</si>
  <si>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</si>
  <si>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</si>
  <si>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</si>
  <si>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</si>
  <si>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</si>
  <si>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</si>
  <si>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</si>
  <si>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</si>
  <si>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</si>
  <si>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</si>
  <si>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</si>
  <si>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</si>
  <si>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</si>
  <si>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</si>
  <si>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</si>
  <si>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</si>
  <si>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</si>
  <si>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</si>
  <si>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</si>
  <si>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</si>
  <si>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</si>
  <si>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</si>
  <si>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</si>
  <si>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</si>
  <si>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</si>
  <si>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</si>
  <si>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</si>
  <si>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</si>
  <si>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</si>
  <si>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</si>
  <si>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</si>
  <si>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</si>
  <si>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</si>
  <si>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</si>
  <si>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</si>
  <si>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</si>
  <si>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</si>
  <si>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</si>
  <si>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</si>
  <si>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</si>
  <si>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</si>
  <si>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</si>
  <si>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</si>
  <si>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</si>
  <si>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</si>
  <si>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</si>
  <si>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</si>
  <si>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</si>
  <si>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</si>
  <si>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</si>
  <si>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</si>
  <si>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</si>
  <si>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</si>
  <si>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</si>
  <si>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</si>
  <si>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</si>
  <si>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</si>
  <si>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</si>
  <si>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</si>
  <si>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</si>
  <si>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</si>
  <si>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</si>
  <si>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</si>
  <si>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</si>
  <si>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</si>
  <si>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</si>
  <si>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</si>
  <si>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</si>
  <si>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</si>
  <si>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</si>
  <si>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</si>
  <si>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</si>
  <si>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</si>
  <si>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</si>
  <si>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</si>
  <si>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</si>
  <si>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</si>
  <si>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</si>
  <si>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</si>
  <si>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</si>
  <si>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</si>
  <si>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</si>
  <si>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</si>
  <si>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</si>
  <si>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</si>
  <si>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</si>
  <si>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</si>
  <si>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</si>
  <si>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</si>
  <si>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</si>
  <si>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</si>
  <si>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</si>
  <si>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</si>
  <si>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</si>
  <si>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</si>
  <si>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</si>
  <si>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</si>
  <si>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</si>
  <si>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</si>
  <si>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</si>
  <si>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</si>
  <si>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</si>
  <si>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</si>
  <si>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</si>
  <si>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</si>
  <si>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</si>
  <si>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</si>
  <si>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</si>
  <si>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</si>
  <si>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</si>
  <si>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</si>
  <si>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</si>
  <si>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</si>
  <si>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</si>
  <si>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</si>
  <si>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</si>
  <si>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</si>
  <si>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</si>
  <si>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</si>
  <si>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</si>
  <si>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</si>
  <si>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</si>
  <si>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</si>
  <si>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</si>
  <si>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</si>
  <si>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</si>
  <si>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</si>
  <si>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</si>
  <si>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</si>
  <si>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</si>
  <si>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</si>
  <si>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</si>
  <si>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</si>
  <si>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</si>
  <si>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</si>
  <si>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</si>
  <si>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</si>
  <si>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</si>
  <si>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</si>
  <si>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</si>
  <si>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</si>
  <si>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</si>
  <si>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</si>
  <si>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</si>
  <si>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</si>
  <si>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</si>
  <si>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</si>
  <si>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</si>
  <si>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</si>
  <si>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</si>
  <si>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</si>
  <si>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</si>
  <si>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</si>
  <si>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</si>
  <si>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</si>
  <si>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</si>
  <si>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</si>
  <si>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</si>
  <si>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</si>
  <si>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</si>
  <si>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</si>
  <si>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</si>
  <si>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</si>
  <si>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</si>
  <si>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</si>
  <si>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</si>
  <si>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</si>
  <si>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</si>
  <si>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</si>
  <si>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</si>
  <si>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</si>
  <si>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</si>
  <si>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</si>
  <si>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</si>
  <si>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</si>
  <si>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</si>
  <si>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</si>
  <si>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</si>
  <si>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</si>
  <si>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</si>
  <si>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</si>
  <si>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</si>
  <si>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</si>
  <si>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</si>
  <si>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</si>
  <si>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</si>
  <si>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</si>
  <si>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</si>
  <si>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</si>
  <si>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</si>
  <si>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</si>
  <si>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</si>
  <si>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</si>
  <si>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</si>
  <si>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</si>
  <si>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</si>
  <si>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</si>
  <si>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</si>
  <si>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</si>
  <si>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</si>
  <si>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</si>
  <si>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</si>
  <si>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</si>
  <si>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</si>
  <si>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</si>
  <si>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</si>
  <si>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</si>
  <si>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</si>
  <si>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</si>
  <si>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</si>
  <si>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</si>
  <si>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</si>
  <si>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</si>
  <si>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</si>
  <si>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</si>
  <si>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</si>
  <si>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</si>
  <si>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</si>
  <si>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</si>
  <si>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</si>
  <si>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</si>
  <si>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</si>
  <si>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</si>
  <si>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</si>
  <si>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</si>
  <si>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</si>
  <si>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</si>
  <si>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</si>
  <si>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</si>
  <si>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</si>
  <si>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</si>
  <si>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</si>
  <si>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</si>
  <si>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</si>
  <si>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</si>
  <si>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</si>
  <si>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</si>
  <si>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</si>
  <si>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</si>
  <si>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</si>
  <si>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</si>
  <si>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</si>
  <si>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</si>
  <si>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</si>
  <si>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</si>
  <si>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</si>
  <si>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</si>
  <si>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</si>
  <si>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</si>
  <si>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</si>
  <si>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</si>
  <si>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</si>
  <si>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</si>
  <si>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</si>
  <si>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</si>
  <si>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</si>
  <si>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</si>
  <si>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</si>
  <si>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</si>
  <si>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</si>
  <si>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</si>
  <si>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</si>
  <si>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</si>
  <si>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</si>
  <si>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</si>
  <si>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</si>
  <si>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</si>
  <si>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</si>
  <si>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</si>
  <si>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</si>
  <si>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</si>
  <si>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</si>
  <si>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</si>
  <si>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</si>
  <si>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</si>
  <si>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</si>
  <si>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</si>
  <si>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</si>
  <si>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</si>
  <si>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</si>
  <si>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</si>
  <si>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</si>
  <si>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</si>
  <si>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</si>
  <si>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</si>
  <si>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</si>
  <si>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</si>
  <si>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</si>
  <si>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</si>
  <si>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</si>
  <si>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</si>
  <si>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</si>
  <si>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</si>
  <si>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</si>
  <si>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</si>
  <si>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</si>
  <si>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</si>
  <si>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</si>
  <si>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</si>
  <si>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</si>
  <si>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</si>
  <si>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</si>
  <si>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</si>
  <si>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</si>
  <si>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</si>
  <si>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</si>
  <si>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</si>
  <si>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</si>
  <si>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</si>
  <si>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</si>
  <si>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</si>
  <si>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</si>
  <si>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</si>
  <si>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</si>
  <si>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</si>
  <si>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</si>
  <si>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</si>
  <si>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</si>
  <si>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</si>
  <si>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</si>
  <si>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</si>
  <si>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</si>
  <si>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</si>
  <si>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</si>
  <si>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</si>
  <si>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</si>
  <si>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</si>
  <si>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</si>
  <si>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</si>
  <si>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</si>
  <si>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</si>
  <si>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</si>
  <si>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</si>
  <si>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</si>
  <si>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</si>
  <si>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</si>
  <si>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</si>
  <si>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</si>
  <si>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</si>
  <si>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</si>
  <si>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</si>
  <si>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</si>
  <si>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</si>
  <si>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</si>
  <si>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</si>
  <si>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</si>
  <si>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</si>
  <si>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</si>
  <si>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</si>
  <si>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</si>
  <si>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</si>
  <si>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</si>
  <si>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</si>
  <si>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</si>
  <si>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</si>
  <si>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</si>
  <si>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</si>
  <si>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</si>
  <si>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</si>
  <si>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</si>
  <si>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</si>
  <si>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</si>
  <si>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</si>
  <si>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</si>
  <si>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</si>
  <si>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</si>
  <si>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</si>
  <si>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</si>
  <si>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</si>
  <si>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</si>
  <si>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</si>
  <si>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</si>
  <si>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</si>
  <si>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</si>
  <si>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</si>
  <si>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</si>
  <si>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</si>
  <si>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</si>
  <si>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</si>
  <si>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</si>
  <si>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</si>
  <si>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</si>
  <si>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</si>
  <si>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</si>
  <si>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</si>
  <si>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</si>
  <si>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</si>
  <si>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</si>
  <si>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</si>
  <si>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</si>
  <si>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</si>
  <si>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</si>
  <si>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</si>
  <si>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</si>
  <si>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</si>
  <si>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</si>
  <si>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</si>
  <si>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</si>
  <si>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</si>
  <si>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</si>
  <si>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</si>
  <si>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</si>
  <si>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</si>
  <si>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</si>
  <si>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</si>
  <si>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</si>
  <si>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</si>
  <si>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</si>
  <si>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</si>
  <si>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</si>
  <si>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</si>
  <si>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</si>
  <si>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</si>
  <si>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</si>
  <si>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</si>
  <si>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</si>
  <si>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</si>
  <si>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</si>
  <si>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</si>
  <si>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</si>
  <si>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</si>
  <si>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</si>
  <si>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</si>
  <si>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</si>
  <si>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</si>
  <si>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</si>
  <si>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</si>
  <si>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</si>
  <si>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</si>
  <si>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</si>
  <si>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</si>
  <si>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</si>
  <si>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</si>
  <si>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</si>
  <si>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</si>
  <si>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</si>
  <si>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</si>
  <si>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</si>
  <si>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</si>
  <si>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</si>
  <si>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</si>
  <si>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</si>
  <si>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</si>
  <si>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</si>
  <si>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</si>
  <si>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</si>
  <si>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</si>
  <si>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</si>
  <si>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</si>
  <si>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</si>
  <si>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</si>
  <si>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</si>
  <si>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</si>
  <si>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</si>
  <si>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</si>
  <si>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</si>
  <si>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</si>
  <si>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</si>
  <si>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</si>
  <si>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</si>
  <si>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</si>
  <si>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</si>
  <si>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</si>
  <si>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</si>
  <si>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</si>
  <si>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</si>
  <si>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</si>
  <si>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</si>
  <si>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</si>
  <si>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</si>
  <si>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</si>
  <si>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</si>
  <si>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</si>
  <si>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</si>
  <si>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</si>
  <si>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</si>
  <si>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</si>
  <si>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</si>
  <si>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</si>
  <si>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</si>
  <si>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</si>
  <si>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</si>
  <si>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</si>
  <si>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</si>
  <si>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</si>
  <si>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</si>
  <si>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</si>
  <si>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</si>
  <si>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</si>
  <si>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</si>
  <si>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</si>
  <si>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</si>
  <si>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</si>
  <si>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</si>
  <si>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</si>
  <si>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</si>
  <si>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</si>
  <si>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</si>
  <si>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</si>
  <si>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</si>
  <si>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</si>
  <si>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</si>
  <si>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</si>
  <si>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</si>
  <si>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</si>
  <si>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</si>
  <si>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</si>
  <si>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</si>
  <si>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</si>
  <si>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</si>
  <si>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</si>
  <si>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</si>
  <si>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</si>
  <si>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</si>
  <si>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</si>
  <si>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</si>
  <si>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</si>
  <si>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</si>
  <si>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</si>
  <si>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</si>
  <si>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</si>
  <si>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</si>
  <si>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</si>
  <si>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</si>
  <si>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</si>
  <si>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</si>
  <si>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</si>
  <si>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</si>
  <si>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</si>
  <si>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</si>
  <si>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</si>
  <si>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</si>
  <si>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</si>
  <si>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</si>
  <si>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</si>
  <si>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</si>
  <si>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</si>
  <si>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</si>
  <si>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</si>
  <si>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</si>
  <si>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</si>
  <si>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</si>
  <si>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</si>
  <si>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</si>
  <si>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</si>
  <si>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</si>
  <si>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</si>
  <si>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</si>
  <si>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</si>
  <si>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</si>
  <si>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</si>
  <si>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</si>
  <si>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</si>
  <si>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</si>
  <si>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</si>
  <si>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</si>
  <si>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</si>
  <si>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</si>
  <si>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</si>
  <si>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</si>
  <si>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</si>
  <si>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</si>
  <si>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</si>
  <si>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</si>
  <si>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</si>
  <si>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</si>
  <si>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</si>
  <si>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</si>
  <si>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</si>
  <si>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</si>
  <si>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</si>
  <si>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</si>
  <si>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</si>
  <si>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</si>
  <si>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</si>
  <si>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</si>
  <si>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</si>
  <si>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</si>
  <si>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</si>
  <si>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</si>
  <si>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</si>
  <si>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</si>
  <si>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</si>
  <si>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</si>
  <si>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</si>
  <si>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</si>
  <si>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</si>
  <si>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</si>
  <si>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</si>
  <si>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</si>
  <si>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</si>
  <si>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</si>
  <si>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</si>
  <si>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</si>
  <si>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</si>
  <si>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</si>
  <si>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</si>
  <si>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</si>
  <si>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</si>
  <si>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</si>
  <si>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</si>
  <si>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</si>
  <si>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</si>
  <si>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</si>
  <si>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</si>
  <si>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</si>
  <si>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</si>
  <si>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</si>
  <si>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</si>
  <si>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</si>
  <si>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</si>
  <si>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</si>
  <si>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</si>
  <si>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</si>
  <si>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</si>
  <si>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</si>
  <si>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</si>
  <si>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</si>
  <si>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</si>
  <si>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</si>
  <si>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</si>
  <si>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</si>
  <si>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</si>
  <si>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</si>
  <si>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</si>
  <si>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</si>
  <si>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</si>
  <si>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</si>
  <si>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</si>
  <si>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</si>
  <si>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</si>
  <si>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</si>
  <si>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</si>
  <si>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</si>
  <si>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</si>
  <si>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</si>
  <si>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</si>
  <si>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</si>
  <si>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</si>
  <si>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</si>
  <si>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</si>
  <si>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</si>
  <si>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</si>
  <si>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</si>
  <si>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</si>
  <si>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</si>
  <si>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</si>
  <si>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</si>
  <si>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</si>
  <si>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</si>
  <si>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</si>
  <si>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</si>
  <si>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</si>
  <si>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</si>
  <si>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</si>
  <si>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</si>
  <si>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</si>
  <si>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</si>
  <si>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</si>
  <si>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</si>
  <si>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</si>
  <si>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</si>
  <si>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</si>
  <si>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</si>
  <si>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</si>
  <si>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</si>
  <si>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</si>
  <si>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</si>
  <si>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</si>
  <si>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</si>
  <si>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</si>
  <si>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</si>
  <si>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</si>
  <si>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</si>
  <si>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</si>
  <si>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</si>
  <si>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</si>
  <si>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</si>
  <si>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</si>
  <si>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</si>
  <si>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</si>
  <si>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</si>
  <si>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</si>
  <si>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</si>
  <si>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</si>
  <si>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</si>
  <si>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</si>
  <si>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</si>
  <si>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</si>
  <si>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</si>
  <si>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</si>
  <si>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</si>
  <si>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</si>
  <si>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</si>
  <si>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</si>
  <si>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</si>
  <si>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</si>
  <si>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</si>
  <si>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</si>
  <si>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</si>
  <si>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</si>
  <si>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</si>
  <si>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</si>
  <si>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</si>
  <si>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</si>
  <si>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</si>
  <si>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</si>
  <si>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</si>
  <si>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</si>
  <si>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</si>
  <si>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</si>
  <si>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</si>
  <si>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</si>
  <si>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</si>
  <si>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</si>
  <si>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</si>
  <si>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</si>
  <si>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</si>
  <si>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</si>
  <si>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</si>
  <si>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</si>
  <si>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</si>
  <si>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</si>
  <si>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</si>
  <si>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</si>
  <si>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</si>
  <si>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</si>
  <si>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</si>
  <si>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</si>
  <si>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</si>
  <si>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</si>
  <si>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</si>
  <si>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</si>
  <si>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</si>
  <si>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</si>
  <si>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</si>
  <si>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</si>
  <si>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</si>
  <si>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</si>
  <si>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</si>
  <si>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</si>
  <si>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</si>
  <si>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</si>
  <si>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</si>
  <si>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</si>
  <si>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</si>
  <si>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</si>
  <si>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</si>
  <si>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</si>
  <si>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</si>
  <si>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</si>
  <si>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</si>
  <si>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</si>
  <si>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</si>
  <si>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</si>
  <si>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</si>
  <si>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</si>
  <si>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</si>
  <si>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</si>
  <si>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</si>
  <si>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</si>
  <si>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</si>
  <si>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</si>
  <si>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</si>
  <si>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</si>
  <si>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</si>
  <si>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</si>
  <si>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</si>
  <si>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</si>
  <si>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</si>
  <si>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</si>
  <si>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</si>
  <si>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</si>
  <si>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</si>
  <si>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</si>
  <si>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</si>
  <si>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</si>
  <si>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</si>
  <si>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</si>
  <si>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</si>
  <si>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</si>
  <si>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</si>
  <si>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</si>
  <si>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</si>
  <si>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</si>
  <si>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</si>
  <si>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</si>
  <si>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</si>
  <si>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</si>
  <si>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</si>
  <si>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</si>
  <si>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</si>
  <si>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</si>
  <si>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</si>
  <si>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</si>
  <si>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</si>
  <si>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</si>
  <si>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</si>
  <si>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</si>
  <si>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</si>
  <si>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</si>
  <si>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</si>
  <si>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</si>
  <si>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</si>
  <si>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</si>
  <si>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</si>
  <si>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</si>
  <si>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</si>
  <si>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</si>
  <si>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</si>
  <si>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</si>
  <si>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</si>
  <si>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</si>
  <si>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</si>
  <si>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</si>
  <si>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</si>
  <si>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</si>
  <si>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</si>
  <si>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</si>
  <si>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</si>
  <si>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</si>
  <si>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</si>
  <si>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</si>
  <si>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</si>
  <si>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</si>
  <si>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</si>
  <si>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</si>
  <si>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</si>
  <si>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</si>
  <si>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</si>
  <si>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</si>
  <si>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</si>
  <si>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</si>
  <si>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</si>
  <si>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</si>
  <si>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</si>
  <si>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</si>
  <si>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</si>
  <si>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</si>
  <si>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</si>
  <si>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</si>
  <si>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</si>
  <si>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</si>
  <si>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</si>
  <si>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</si>
  <si>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</si>
  <si>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</si>
  <si>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</si>
  <si>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</si>
  <si>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</si>
  <si>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</si>
  <si>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</si>
  <si>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</si>
  <si>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</si>
  <si>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</si>
  <si>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</si>
  <si>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</si>
  <si>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</si>
  <si>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</si>
  <si>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</si>
  <si>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</si>
  <si>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</si>
  <si>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</si>
  <si>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</si>
  <si>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</si>
  <si>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</si>
  <si>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</si>
  <si>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</si>
  <si>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</si>
  <si>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</si>
  <si>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</si>
  <si>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</si>
  <si>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</si>
  <si>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</si>
  <si>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</si>
  <si>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</si>
  <si>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</si>
  <si>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</si>
  <si>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</si>
  <si>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</si>
  <si>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</si>
  <si>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</si>
  <si>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</si>
  <si>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</si>
  <si>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</si>
  <si>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</si>
  <si>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</si>
  <si>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</si>
  <si>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</si>
  <si>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</si>
  <si>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</si>
  <si>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</si>
  <si>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</si>
  <si>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</si>
  <si>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</si>
  <si>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</si>
  <si>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</si>
  <si>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</si>
  <si>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</si>
  <si>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</si>
  <si>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</si>
  <si>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</si>
  <si>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</si>
  <si>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</si>
  <si>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</si>
  <si>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</si>
  <si>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</si>
  <si>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</si>
  <si>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</si>
  <si>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</si>
  <si>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</si>
  <si>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</si>
  <si>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</si>
  <si>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</si>
  <si>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</si>
  <si>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</si>
  <si>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</si>
  <si>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</si>
  <si>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</si>
  <si>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</si>
  <si>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</si>
  <si>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</si>
  <si>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</si>
  <si>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</si>
  <si>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</si>
  <si>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</si>
  <si>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</si>
  <si>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</si>
  <si>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</si>
  <si>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</si>
  <si>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</si>
  <si>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</si>
  <si>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</si>
  <si>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</si>
  <si>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</si>
  <si>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</si>
  <si>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</si>
  <si>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</si>
  <si>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</si>
  <si>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</si>
  <si>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</si>
  <si>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</si>
  <si>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</si>
  <si>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</si>
  <si>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</si>
  <si>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</si>
  <si>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</si>
  <si>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</si>
  <si>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</si>
  <si>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</si>
  <si>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</si>
  <si>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</si>
  <si>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</si>
  <si>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</si>
  <si>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</si>
  <si>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</si>
  <si>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</si>
  <si>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</si>
  <si>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</si>
  <si>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</si>
  <si>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</si>
  <si>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</si>
  <si>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</si>
  <si>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</si>
  <si>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</si>
  <si>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</si>
  <si>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</si>
  <si>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</si>
  <si>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</si>
  <si>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</si>
  <si>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</si>
  <si>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</si>
  <si>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</si>
  <si>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</si>
  <si>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</si>
  <si>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</si>
  <si>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</si>
  <si>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</si>
  <si>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</si>
  <si>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</si>
  <si>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</si>
  <si>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</si>
  <si>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</si>
  <si>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</si>
  <si>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</si>
  <si>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</si>
  <si>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</si>
  <si>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</si>
  <si>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</si>
  <si>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</si>
  <si>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</si>
  <si>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</si>
  <si>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</si>
  <si>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</si>
  <si>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</si>
  <si>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</si>
  <si>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</si>
  <si>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</si>
  <si>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</si>
  <si>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</si>
  <si>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</si>
  <si>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</si>
  <si>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</si>
  <si>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</si>
  <si>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</si>
  <si>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</si>
  <si>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</si>
  <si>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</si>
  <si>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</si>
  <si>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</si>
  <si>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</si>
  <si>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</si>
  <si>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</si>
  <si>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</si>
  <si>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</si>
  <si>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</si>
  <si>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</si>
  <si>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</si>
  <si>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</si>
  <si>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</si>
  <si>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</si>
  <si>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</si>
  <si>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</si>
  <si>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</si>
  <si>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</si>
  <si>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</si>
  <si>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</si>
  <si>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</si>
  <si>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</si>
  <si>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</si>
  <si>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</si>
  <si>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</si>
  <si>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</si>
  <si>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</si>
  <si>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</si>
  <si>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</si>
  <si>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</si>
  <si>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</si>
  <si>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</si>
  <si>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</si>
  <si>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</si>
  <si>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</si>
  <si>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</si>
  <si>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</si>
  <si>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</si>
  <si>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</si>
  <si>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</si>
  <si>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</si>
  <si>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</si>
  <si>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</si>
  <si>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</si>
  <si>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</si>
  <si>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</si>
  <si>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</si>
  <si>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</si>
  <si>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</si>
  <si>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</si>
  <si>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</si>
  <si>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</si>
  <si>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</si>
  <si>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</si>
  <si>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</si>
  <si>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</si>
  <si>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</si>
  <si>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</si>
  <si>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</si>
  <si>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</si>
  <si>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</si>
  <si>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</si>
  <si>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</si>
  <si>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</si>
  <si>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</si>
  <si>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</si>
  <si>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</si>
  <si>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</si>
  <si>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</si>
  <si>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</si>
  <si>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</si>
  <si>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</si>
  <si>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</si>
  <si>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</si>
  <si>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</si>
  <si>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</si>
  <si>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</si>
  <si>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</si>
  <si>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</si>
  <si>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</si>
  <si>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</si>
  <si>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</si>
  <si>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</si>
  <si>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</si>
  <si>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</si>
  <si>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</si>
  <si>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</si>
  <si>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</si>
  <si>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</si>
  <si>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</si>
  <si>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</si>
  <si>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</si>
  <si>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</si>
  <si>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</si>
  <si>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</si>
  <si>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</si>
  <si>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</si>
  <si>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</si>
  <si>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</si>
  <si>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</si>
  <si>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</si>
  <si>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</si>
  <si>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</si>
  <si>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</si>
  <si>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</si>
  <si>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</si>
  <si>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</si>
  <si>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</si>
  <si>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</si>
  <si>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</si>
  <si>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</si>
  <si>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</si>
  <si>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</si>
  <si>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</si>
  <si>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</si>
  <si>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</si>
  <si>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</si>
  <si>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</si>
  <si>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</si>
  <si>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</si>
  <si>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</si>
  <si>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</si>
  <si>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</si>
  <si>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</si>
  <si>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</si>
  <si>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</si>
  <si>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</si>
  <si>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</si>
  <si>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</si>
  <si>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</si>
  <si>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</si>
  <si>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</si>
  <si>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</si>
  <si>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</si>
  <si>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</si>
  <si>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</si>
  <si>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</si>
  <si>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</si>
  <si>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</si>
  <si>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</si>
  <si>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</si>
  <si>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</si>
  <si>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</si>
  <si>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</si>
  <si>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</si>
  <si>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</si>
  <si>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</si>
  <si>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</si>
  <si>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</si>
  <si>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</si>
  <si>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</si>
  <si>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</si>
  <si>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</si>
  <si>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</si>
  <si>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</si>
  <si>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</si>
  <si>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</si>
  <si>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</si>
  <si>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</si>
  <si>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</si>
  <si>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</si>
  <si>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</si>
  <si>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</si>
  <si>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</si>
  <si>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</si>
  <si>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</si>
  <si>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</si>
  <si>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</si>
  <si>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</si>
  <si>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</si>
  <si>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</si>
  <si>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</si>
  <si>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</si>
  <si>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</si>
  <si>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</si>
  <si>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</si>
  <si>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</si>
  <si>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</si>
  <si>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</si>
  <si>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</si>
  <si>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</si>
  <si>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</si>
  <si>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</si>
  <si>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</si>
  <si>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</si>
  <si>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</si>
  <si>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</si>
  <si>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</si>
  <si>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</si>
  <si>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</si>
  <si>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</si>
  <si>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</si>
  <si>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</si>
  <si>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</si>
  <si>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</si>
  <si>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</si>
  <si>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</si>
  <si>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</si>
  <si>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</si>
  <si>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</si>
  <si>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</si>
  <si>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</si>
  <si>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</si>
  <si>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</si>
  <si>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</si>
  <si>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</si>
  <si>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</si>
  <si>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</si>
  <si>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</si>
  <si>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</si>
  <si>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</si>
  <si>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</si>
  <si>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</si>
  <si>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</si>
  <si>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</si>
  <si>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</si>
  <si>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</si>
  <si>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</si>
  <si>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</si>
  <si>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</si>
  <si>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</si>
  <si>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</si>
  <si>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</si>
  <si>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</si>
  <si>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</si>
  <si>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</si>
  <si>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</si>
  <si>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</si>
  <si>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</si>
  <si>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</si>
  <si>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</si>
  <si>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</si>
  <si>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</si>
  <si>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</si>
  <si>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</si>
  <si>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</si>
  <si>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</si>
  <si>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</si>
  <si>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</si>
  <si>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</si>
  <si>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</si>
  <si>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</si>
  <si>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</si>
  <si>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</si>
  <si>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</si>
  <si>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</si>
  <si>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</si>
  <si>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</si>
  <si>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</si>
  <si>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</si>
  <si>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</si>
  <si>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</si>
  <si>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</si>
  <si>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</si>
  <si>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</si>
  <si>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</si>
  <si>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</si>
  <si>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</si>
  <si>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</si>
  <si>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</si>
  <si>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</si>
  <si>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</si>
  <si>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</si>
  <si>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</si>
  <si>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</si>
  <si>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</si>
  <si>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</si>
  <si>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</si>
  <si>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</si>
  <si>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</si>
  <si>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</si>
  <si>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</si>
  <si>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</si>
  <si>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</si>
  <si>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</si>
  <si>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</si>
  <si>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</si>
  <si>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</si>
  <si>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</si>
  <si>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</si>
  <si>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</si>
  <si>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</si>
  <si>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</si>
  <si>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</si>
  <si>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</si>
  <si>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</si>
  <si>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</si>
  <si>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</si>
  <si>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</si>
  <si>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</si>
  <si>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</si>
  <si>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</si>
  <si>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</si>
  <si>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</si>
  <si>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</si>
  <si>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</si>
  <si>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</si>
  <si>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</si>
  <si>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</si>
  <si>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</si>
  <si>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</si>
  <si>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</si>
  <si>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</si>
  <si>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</si>
  <si>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</si>
  <si>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</si>
  <si>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</si>
  <si>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</si>
  <si>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</si>
  <si>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</si>
  <si>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</si>
  <si>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</si>
  <si>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</si>
  <si>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</si>
  <si>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</si>
  <si>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</si>
  <si>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</si>
  <si>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</si>
  <si>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</si>
  <si>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</si>
  <si>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</si>
  <si>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</si>
  <si>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</si>
  <si>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</si>
  <si>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</si>
  <si>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</si>
  <si>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</si>
  <si>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</si>
  <si>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</si>
  <si>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</si>
  <si>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</si>
  <si>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</si>
  <si>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</si>
  <si>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</si>
  <si>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</si>
  <si>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</si>
  <si>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</si>
  <si>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</si>
  <si>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</si>
  <si>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</si>
  <si>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</si>
  <si>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</si>
  <si>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</si>
  <si>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</si>
  <si>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</si>
  <si>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</si>
  <si>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</si>
  <si>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</si>
  <si>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</si>
  <si>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</si>
  <si>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</si>
  <si>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</si>
  <si>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</si>
  <si>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</si>
  <si>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</si>
  <si>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</si>
  <si>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</si>
  <si>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</si>
  <si>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</si>
  <si>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</si>
  <si>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</si>
  <si>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</si>
  <si>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</si>
  <si>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</si>
  <si>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</si>
  <si>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</si>
  <si>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</si>
  <si>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</si>
  <si>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</si>
  <si>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</si>
  <si>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</si>
  <si>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</si>
  <si>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</si>
  <si>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</si>
  <si>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</si>
  <si>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</si>
  <si>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</si>
  <si>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</si>
  <si>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</si>
  <si>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</si>
  <si>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</si>
  <si>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</si>
  <si>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</si>
  <si>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</si>
  <si>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</si>
  <si>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</si>
  <si>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</si>
  <si>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</si>
  <si>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</si>
  <si>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</si>
  <si>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</si>
  <si>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</si>
  <si>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</si>
  <si>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</si>
  <si>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</si>
  <si>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</si>
  <si>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</si>
  <si>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</si>
  <si>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</si>
  <si>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</si>
  <si>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</si>
  <si>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</si>
  <si>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</si>
  <si>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</si>
  <si>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</si>
  <si>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</si>
  <si>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</si>
  <si>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</si>
  <si>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</si>
  <si>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</si>
  <si>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</si>
  <si>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</si>
  <si>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</si>
  <si>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</si>
  <si>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</si>
  <si>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</si>
  <si>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</si>
  <si>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</si>
  <si>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</si>
  <si>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</si>
  <si>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</si>
  <si>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</si>
  <si>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</si>
  <si>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</si>
  <si>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</si>
  <si>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</si>
  <si>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</si>
  <si>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</si>
  <si>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</si>
  <si>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</si>
  <si>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</si>
  <si>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</si>
  <si>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</si>
  <si>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</si>
  <si>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</si>
  <si>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</si>
  <si>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</si>
  <si>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</si>
  <si>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</si>
  <si>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</si>
  <si>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</si>
  <si>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</si>
  <si>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</si>
  <si>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</si>
  <si>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</si>
  <si>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</si>
  <si>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</si>
  <si>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</si>
  <si>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</si>
  <si>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</si>
  <si>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</si>
  <si>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</si>
  <si>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</si>
  <si>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</si>
  <si>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</si>
  <si>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</si>
  <si>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</si>
  <si>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</si>
  <si>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</si>
  <si>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</si>
  <si>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</si>
  <si>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</si>
  <si>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</si>
  <si>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</si>
  <si>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</si>
  <si>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</si>
  <si>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</si>
  <si>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</si>
  <si>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</si>
  <si>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</si>
  <si>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</si>
  <si>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</si>
  <si>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</si>
  <si>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</si>
  <si>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</si>
  <si>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</si>
  <si>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</si>
  <si>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</si>
  <si>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</si>
  <si>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</si>
  <si>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</si>
  <si>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</si>
  <si>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</si>
  <si>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</si>
  <si>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</si>
  <si>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</si>
  <si>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</si>
  <si>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</si>
  <si>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</si>
  <si>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</si>
  <si>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</si>
  <si>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</si>
  <si>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</si>
  <si>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</si>
  <si>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</si>
  <si>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</si>
  <si>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</si>
  <si>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</si>
  <si>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</si>
  <si>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</si>
  <si>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</si>
  <si>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</si>
  <si>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</si>
  <si>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</si>
  <si>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</si>
  <si>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</si>
  <si>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</si>
  <si>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</si>
  <si>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</si>
  <si>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</si>
  <si>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</si>
  <si>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</si>
  <si>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</si>
  <si>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</si>
  <si>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</si>
  <si>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</si>
  <si>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</si>
  <si>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</si>
  <si>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</si>
  <si>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</si>
  <si>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</si>
  <si>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</si>
  <si>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</si>
  <si>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</si>
  <si>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</si>
  <si>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</si>
  <si>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</si>
  <si>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</si>
  <si>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</si>
  <si>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</si>
  <si>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</si>
  <si>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</si>
  <si>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</si>
  <si>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</si>
  <si>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</si>
  <si>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</si>
  <si>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</si>
  <si>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</si>
  <si>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</si>
  <si>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</si>
  <si>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</si>
  <si>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</si>
  <si>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</si>
  <si>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</si>
  <si>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</si>
  <si>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</si>
  <si>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</si>
  <si>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</si>
  <si>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</si>
  <si>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</si>
  <si>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</si>
  <si>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</si>
  <si>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</si>
  <si>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</si>
  <si>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</si>
  <si>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</si>
  <si>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</si>
  <si>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</si>
  <si>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</si>
  <si>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</si>
  <si>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</si>
  <si>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</si>
  <si>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</si>
  <si>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</si>
  <si>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</si>
  <si>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</si>
  <si>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</si>
  <si>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</si>
  <si>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</si>
  <si>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</si>
  <si>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</si>
  <si>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</si>
  <si>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</si>
  <si>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</si>
  <si>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</si>
  <si>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</si>
  <si>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</si>
  <si>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</si>
  <si>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</si>
  <si>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</si>
  <si>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</si>
  <si>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</si>
  <si>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</si>
  <si>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</si>
  <si>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</si>
  <si>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</si>
  <si>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</si>
  <si>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</si>
  <si>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</si>
  <si>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</si>
  <si>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</si>
  <si>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</si>
  <si>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</si>
  <si>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</si>
  <si>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</si>
  <si>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</si>
  <si>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</si>
  <si>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</si>
  <si>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</si>
  <si>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</si>
  <si>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</si>
  <si>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</si>
  <si>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</si>
  <si>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</si>
  <si>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</si>
  <si>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</si>
  <si>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</si>
  <si>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</si>
  <si>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</si>
  <si>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</si>
  <si>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</si>
  <si>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</si>
  <si>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</si>
  <si>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</si>
  <si>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</si>
  <si>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</si>
  <si>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</si>
  <si>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</si>
  <si>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</si>
  <si>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</si>
  <si>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</si>
  <si>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</si>
  <si>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</si>
  <si>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</si>
  <si>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</si>
  <si>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</si>
  <si>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</si>
  <si>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</si>
  <si>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</si>
  <si>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</si>
  <si>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</si>
  <si>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</si>
  <si>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</si>
  <si>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</si>
  <si>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</si>
  <si>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</si>
  <si>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</si>
  <si>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</si>
  <si>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</si>
  <si>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</si>
  <si>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</si>
  <si>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</si>
  <si>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</si>
  <si>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</si>
  <si>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</si>
  <si>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</si>
  <si>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</si>
  <si>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</si>
  <si>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</si>
  <si>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</si>
  <si>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</si>
  <si>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</si>
  <si>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</si>
  <si>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</si>
  <si>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</si>
  <si>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</si>
  <si>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</si>
  <si>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</si>
  <si>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</si>
  <si>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</si>
  <si>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</si>
  <si>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</si>
  <si>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</si>
  <si>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</si>
  <si>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</si>
  <si>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</si>
  <si>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</si>
  <si>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</si>
  <si>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</si>
  <si>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</si>
  <si>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</si>
  <si>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</si>
  <si>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</si>
  <si>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</si>
  <si>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</si>
  <si>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</si>
  <si>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</si>
  <si>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</si>
  <si>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</si>
  <si>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</si>
  <si>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</si>
  <si>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</si>
  <si>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</si>
  <si>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</si>
  <si>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</si>
  <si>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</si>
  <si>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</si>
  <si>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</si>
  <si>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</si>
  <si>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</si>
  <si>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</si>
  <si>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</si>
  <si>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</si>
  <si>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</si>
  <si>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</si>
  <si>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</si>
  <si>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</si>
  <si>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</si>
  <si>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</si>
  <si>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</si>
  <si>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</si>
  <si>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</si>
  <si>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</si>
  <si>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</si>
  <si>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</si>
  <si>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</si>
  <si>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</si>
  <si>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</si>
  <si>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</si>
  <si>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</si>
  <si>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</si>
  <si>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</si>
  <si>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</si>
  <si>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</si>
  <si>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</si>
  <si>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</si>
  <si>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</si>
  <si>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</si>
  <si>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</si>
  <si>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</si>
  <si>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</si>
  <si>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</si>
  <si>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</si>
  <si>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</si>
  <si>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</si>
  <si>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</si>
  <si>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</si>
  <si>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</si>
  <si>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</si>
  <si>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</si>
  <si>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</si>
  <si>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</si>
  <si>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</si>
  <si>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</si>
  <si>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</si>
  <si>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</si>
  <si>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</si>
  <si>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</si>
  <si>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</si>
  <si>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</si>
  <si>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</si>
  <si>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</si>
  <si>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</si>
  <si>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</si>
  <si>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</si>
  <si>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</si>
  <si>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</si>
  <si>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</si>
  <si>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</si>
  <si>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</si>
  <si>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</si>
  <si>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</si>
  <si>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</si>
  <si>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</si>
  <si>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</si>
  <si>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</si>
  <si>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</si>
  <si>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</si>
  <si>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</si>
  <si>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</si>
  <si>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</si>
  <si>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</si>
  <si>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</si>
  <si>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</si>
  <si>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</si>
  <si>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</si>
  <si>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</si>
  <si>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</si>
  <si>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</si>
  <si>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</si>
  <si>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</si>
  <si>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</si>
  <si>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</si>
  <si>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</si>
  <si>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</si>
  <si>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</si>
  <si>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</si>
  <si>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</si>
  <si>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</si>
  <si>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</si>
  <si>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</si>
  <si>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</si>
  <si>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</si>
  <si>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</si>
  <si>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</si>
  <si>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</si>
  <si>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</si>
  <si>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</si>
  <si>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</si>
  <si>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</si>
  <si>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</si>
  <si>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</si>
  <si>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</si>
  <si>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</si>
  <si>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</si>
  <si>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</si>
  <si>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</si>
  <si>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</si>
  <si>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</si>
  <si>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</si>
  <si>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</si>
  <si>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</si>
  <si>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</si>
  <si>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</si>
  <si>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</si>
  <si>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</si>
  <si>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</si>
  <si>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</si>
  <si>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</si>
  <si>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</si>
  <si>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</si>
  <si>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</si>
  <si>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</si>
  <si>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</si>
  <si>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</si>
  <si>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</si>
  <si>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</si>
  <si>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</si>
  <si>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</si>
  <si>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</si>
  <si>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</si>
  <si>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</si>
  <si>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</si>
  <si>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</si>
  <si>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</si>
  <si>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</si>
  <si>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</si>
  <si>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</si>
  <si>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</si>
  <si>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</si>
  <si>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</si>
  <si>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</si>
  <si>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</si>
  <si>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</si>
  <si>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</si>
  <si>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</si>
  <si>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</si>
  <si>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</si>
  <si>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</si>
  <si>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</si>
  <si>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</si>
  <si>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</si>
  <si>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</si>
  <si>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</si>
  <si>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</si>
  <si>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</si>
  <si>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</si>
  <si>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</si>
  <si>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</si>
  <si>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</si>
  <si>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</si>
  <si>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</si>
  <si>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</si>
  <si>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</si>
  <si>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</si>
  <si>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</si>
  <si>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</si>
  <si>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</si>
  <si>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</si>
  <si>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</si>
  <si>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</si>
  <si>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</si>
  <si>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</si>
  <si>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</si>
  <si>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</si>
  <si>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</si>
  <si>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</si>
  <si>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</si>
  <si>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</si>
  <si>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</si>
  <si>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</si>
  <si>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</si>
  <si>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</si>
  <si>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</si>
  <si>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</si>
  <si>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</si>
  <si>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</si>
  <si>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</si>
  <si>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</si>
  <si>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</si>
  <si>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</si>
  <si>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</si>
  <si>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</si>
  <si>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</si>
  <si>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</si>
  <si>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</si>
  <si>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</si>
  <si>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</si>
  <si>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</si>
  <si>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</si>
  <si>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</si>
  <si>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</si>
  <si>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</si>
  <si>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</si>
  <si>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</si>
  <si>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</si>
  <si>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</si>
  <si>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</si>
  <si>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</si>
  <si>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</si>
  <si>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</si>
  <si>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</si>
  <si>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</si>
  <si>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</si>
  <si>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</si>
  <si>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</si>
  <si>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</si>
  <si>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</si>
  <si>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</si>
  <si>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</si>
  <si>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</si>
  <si>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</si>
  <si>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</si>
  <si>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</si>
  <si>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</si>
  <si>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</si>
  <si>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</si>
  <si>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</si>
  <si>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</si>
  <si>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</si>
  <si>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</si>
  <si>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</si>
  <si>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</si>
  <si>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</si>
  <si>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</si>
  <si>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</si>
  <si>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</si>
  <si>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</si>
  <si>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</si>
  <si>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</si>
  <si>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</si>
  <si>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</si>
  <si>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</si>
  <si>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</si>
  <si>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</si>
  <si>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</si>
  <si>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</si>
  <si>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</si>
  <si>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</si>
  <si>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</si>
  <si>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</si>
  <si>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</si>
  <si>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</si>
  <si>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</si>
  <si>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</si>
  <si>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</si>
  <si>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</si>
  <si>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</si>
  <si>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</si>
  <si>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</si>
  <si>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</si>
  <si>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</si>
  <si>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</si>
  <si>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</si>
  <si>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</si>
  <si>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</si>
  <si>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</si>
  <si>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</si>
  <si>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</si>
  <si>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</si>
  <si>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</si>
  <si>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</si>
  <si>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</si>
  <si>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</si>
  <si>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</si>
  <si>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</si>
  <si>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</si>
  <si>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</si>
  <si>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</si>
  <si>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</si>
  <si>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</si>
  <si>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</si>
  <si>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</si>
  <si>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</si>
  <si>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</si>
  <si>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</si>
  <si>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</si>
  <si>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</si>
  <si>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</si>
  <si>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</si>
  <si>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</si>
  <si>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</si>
  <si>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</si>
  <si>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</si>
  <si>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</si>
  <si>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</si>
  <si>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</si>
  <si>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</si>
  <si>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</si>
  <si>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</si>
  <si>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</si>
  <si>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</si>
  <si>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</si>
  <si>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</si>
  <si>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</si>
  <si>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</si>
  <si>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</si>
  <si>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</si>
  <si>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</si>
  <si>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</si>
  <si>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</si>
  <si>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</si>
  <si>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</si>
  <si>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</si>
  <si>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</si>
  <si>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</si>
  <si>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</si>
  <si>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</si>
  <si>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</si>
  <si>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</si>
  <si>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</si>
  <si>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</si>
  <si>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</si>
  <si>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</si>
  <si>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</si>
  <si>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</si>
  <si>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</si>
  <si>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</si>
  <si>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</si>
  <si>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</si>
  <si>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</si>
  <si>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</si>
  <si>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</si>
  <si>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</si>
  <si>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</si>
  <si>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</si>
  <si>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</si>
  <si>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</si>
  <si>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</si>
  <si>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</si>
  <si>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</si>
  <si>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</si>
  <si>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</si>
  <si>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</si>
  <si>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</si>
  <si>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</si>
  <si>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</si>
  <si>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</si>
  <si>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</si>
  <si>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</si>
  <si>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</si>
  <si>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</si>
  <si>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</si>
  <si>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</si>
  <si>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</si>
  <si>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</si>
  <si>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</si>
  <si>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</si>
  <si>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</si>
  <si>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</si>
  <si>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</si>
  <si>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</si>
  <si>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</si>
  <si>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</si>
  <si>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</si>
  <si>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</si>
  <si>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</si>
  <si>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</si>
  <si>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</si>
  <si>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</si>
  <si>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</si>
  <si>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</si>
  <si>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</si>
  <si>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</si>
  <si>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</si>
  <si>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</si>
  <si>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</si>
  <si>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</si>
  <si>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</si>
  <si>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</si>
  <si>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</si>
  <si>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</si>
  <si>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</si>
  <si>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</si>
  <si>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</si>
  <si>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</si>
  <si>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</si>
  <si>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</si>
  <si>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</si>
  <si>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</si>
  <si>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</si>
  <si>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</si>
  <si>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</si>
  <si>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</si>
  <si>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</si>
  <si>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</si>
  <si>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</si>
  <si>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</si>
  <si>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</si>
  <si>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</si>
  <si>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</si>
  <si>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</si>
  <si>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</si>
  <si>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</si>
  <si>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</si>
  <si>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</si>
  <si>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</si>
  <si>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</si>
  <si>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</si>
  <si>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</si>
  <si>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</si>
  <si>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</si>
  <si>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</si>
  <si>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</si>
  <si>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</si>
  <si>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</si>
  <si>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</si>
  <si>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</si>
  <si>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</si>
  <si>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</si>
  <si>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</si>
  <si>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</si>
  <si>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</si>
  <si>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</si>
  <si>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</si>
  <si>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</si>
  <si>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</si>
  <si>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</si>
  <si>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</si>
  <si>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</si>
  <si>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</si>
  <si>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</si>
  <si>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</si>
  <si>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</si>
  <si>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</si>
  <si>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</si>
  <si>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</si>
  <si>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</si>
  <si>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</si>
  <si>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</si>
  <si>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</si>
  <si>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</si>
  <si>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</si>
  <si>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</si>
  <si>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</si>
  <si>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</si>
  <si>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</si>
  <si>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</si>
  <si>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</si>
  <si>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</si>
  <si>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</si>
  <si>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</si>
  <si>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</si>
  <si>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</si>
  <si>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</si>
  <si>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</si>
  <si>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</si>
  <si>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</si>
  <si>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</si>
  <si>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</si>
  <si>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</si>
  <si>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</si>
  <si>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</si>
  <si>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</si>
  <si>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</si>
  <si>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</si>
  <si>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</si>
  <si>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</si>
  <si>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</si>
  <si>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</si>
  <si>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</si>
  <si>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</si>
  <si>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</si>
  <si>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</si>
  <si>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</si>
  <si>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</si>
  <si>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</si>
  <si>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</si>
  <si>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</si>
  <si>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</si>
  <si>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</si>
  <si>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</si>
  <si>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</si>
  <si>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</si>
  <si>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</si>
  <si>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</si>
  <si>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</si>
  <si>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</si>
  <si>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</si>
  <si>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</si>
  <si>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</si>
  <si>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</si>
  <si>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</si>
  <si>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</si>
  <si>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</si>
  <si>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</si>
  <si>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</si>
  <si>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</si>
  <si>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</si>
  <si>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</si>
  <si>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</si>
  <si>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</si>
  <si>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</si>
  <si>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</si>
  <si>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</si>
  <si>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</si>
  <si>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</si>
  <si>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</si>
  <si>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</si>
  <si>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</si>
  <si>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</si>
  <si>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</si>
  <si>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</si>
  <si>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</si>
  <si>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</si>
  <si>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</si>
  <si>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</si>
  <si>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</si>
  <si>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</si>
  <si>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</si>
  <si>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</si>
  <si>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</si>
  <si>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</si>
  <si>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</si>
  <si>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</si>
  <si>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</si>
  <si>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</si>
  <si>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</si>
  <si>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</si>
  <si>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</si>
  <si>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</si>
  <si>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</si>
  <si>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</si>
  <si>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</si>
  <si>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</si>
  <si>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</si>
  <si>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</si>
  <si>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</si>
  <si>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</si>
  <si>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</si>
  <si>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</si>
  <si>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</si>
  <si>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</si>
  <si>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</si>
  <si>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</si>
  <si>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</si>
  <si>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</si>
  <si>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</si>
  <si>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</si>
  <si>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</si>
  <si>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</si>
  <si>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</si>
  <si>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</si>
  <si>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</si>
  <si>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</si>
  <si>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</si>
  <si>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</si>
  <si>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</si>
  <si>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</si>
  <si>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</si>
  <si>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</si>
  <si>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</si>
  <si>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</si>
  <si>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</si>
  <si>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</si>
  <si>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</si>
  <si>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</si>
  <si>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</si>
  <si>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</si>
  <si>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</si>
  <si>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</si>
  <si>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</si>
  <si>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</si>
  <si>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</si>
  <si>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</si>
  <si>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</si>
  <si>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</si>
  <si>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</si>
  <si>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</si>
  <si>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</si>
  <si>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</si>
  <si>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</si>
  <si>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</si>
  <si>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</si>
  <si>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</si>
  <si>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</si>
  <si>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</si>
  <si>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</si>
  <si>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</si>
  <si>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</si>
  <si>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</si>
  <si>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</si>
  <si>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</si>
  <si>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</si>
  <si>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</si>
  <si>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</si>
  <si>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</si>
  <si>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</si>
  <si>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</si>
  <si>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</si>
  <si>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</si>
  <si>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</si>
  <si>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</si>
  <si>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</si>
  <si>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</si>
  <si>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</si>
  <si>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</si>
  <si>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</si>
  <si>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</si>
  <si>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</si>
  <si>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</si>
  <si>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</si>
  <si>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</si>
  <si>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</si>
  <si>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</si>
  <si>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</si>
  <si>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</si>
  <si>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</si>
  <si>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</si>
  <si>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</si>
  <si>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</si>
  <si>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</si>
  <si>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</si>
  <si>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</si>
  <si>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</si>
  <si>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</si>
  <si>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</si>
  <si>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</si>
  <si>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</si>
  <si>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</si>
  <si>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</si>
  <si>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</si>
  <si>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</si>
  <si>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</si>
  <si>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</si>
  <si>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</si>
  <si>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</si>
  <si>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</si>
  <si>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</si>
  <si>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</si>
  <si>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</si>
  <si>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</si>
  <si>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</si>
  <si>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</si>
  <si>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</si>
  <si>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</si>
  <si>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</si>
  <si>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</si>
  <si>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</si>
  <si>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</si>
  <si>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</si>
  <si>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</si>
  <si>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</si>
  <si>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</si>
  <si>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</si>
  <si>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</si>
  <si>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</si>
  <si>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</si>
  <si>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</si>
  <si>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</si>
  <si>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</si>
  <si>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</si>
  <si>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</si>
  <si>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</si>
  <si>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</si>
  <si>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</si>
  <si>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</si>
  <si>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</si>
  <si>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</si>
  <si>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</si>
  <si>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</si>
  <si>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</si>
  <si>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</si>
  <si>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</si>
  <si>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</si>
  <si>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</si>
  <si>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</si>
  <si>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</si>
  <si>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</si>
  <si>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</si>
  <si>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</si>
  <si>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</si>
  <si>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</si>
  <si>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</si>
  <si>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</si>
  <si>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</si>
  <si>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</si>
  <si>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</si>
  <si>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</si>
  <si>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</si>
  <si>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</si>
  <si>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</si>
  <si>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</si>
  <si>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</si>
  <si>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</si>
  <si>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</si>
  <si>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</si>
  <si>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</si>
  <si>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</si>
  <si>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</si>
  <si>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</si>
  <si>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</si>
  <si>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</si>
  <si>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</si>
  <si>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</si>
  <si>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</si>
  <si>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</si>
  <si>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</si>
  <si>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</si>
  <si>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</si>
  <si>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</si>
  <si>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</si>
  <si>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</si>
  <si>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</si>
  <si>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</si>
  <si>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</si>
  <si>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</si>
  <si>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</si>
  <si>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</si>
  <si>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</si>
  <si>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</si>
  <si>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</si>
  <si>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</si>
  <si>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</si>
  <si>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</si>
  <si>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</si>
  <si>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</si>
  <si>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</si>
  <si>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</si>
  <si>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</si>
  <si>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</si>
  <si>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</si>
  <si>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</si>
  <si>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</si>
  <si>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</si>
  <si>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</si>
  <si>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</si>
  <si>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</si>
  <si>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</si>
  <si>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</si>
  <si>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</si>
  <si>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</si>
  <si>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</si>
  <si>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</si>
  <si>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</si>
  <si>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</si>
  <si>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</si>
  <si>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</si>
  <si>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</si>
  <si>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</si>
  <si>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</si>
  <si>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</si>
  <si>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</si>
  <si>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</si>
  <si>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</si>
  <si>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</si>
  <si>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</si>
  <si>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</si>
  <si>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</si>
  <si>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</si>
  <si>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</si>
  <si>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</si>
  <si>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</si>
  <si>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</si>
  <si>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</si>
  <si>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</si>
  <si>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</si>
  <si>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</si>
  <si>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</si>
  <si>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</si>
  <si>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</si>
  <si>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</si>
  <si>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</si>
  <si>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</si>
  <si>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</si>
  <si>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</si>
  <si>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</si>
  <si>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</si>
  <si>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</si>
  <si>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</si>
  <si>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</si>
  <si>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</si>
  <si>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</si>
  <si>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</si>
  <si>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</si>
  <si>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</si>
  <si>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</si>
  <si>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</si>
  <si>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</si>
  <si>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</si>
  <si>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</si>
  <si>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</si>
  <si>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</si>
  <si>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</si>
  <si>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</si>
  <si>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</si>
  <si>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</si>
  <si>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</si>
  <si>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</si>
  <si>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</si>
  <si>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</si>
  <si>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</si>
  <si>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</si>
  <si>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</si>
  <si>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</si>
  <si>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</si>
  <si>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</si>
  <si>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</si>
  <si>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</si>
  <si>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</si>
  <si>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</si>
  <si>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</si>
  <si>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</si>
  <si>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</si>
  <si>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</si>
  <si>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</si>
  <si>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</si>
  <si>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</si>
  <si>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</si>
  <si>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</si>
  <si>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</si>
  <si>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</si>
  <si>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</si>
  <si>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</si>
  <si>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</si>
  <si>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</si>
  <si>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</si>
  <si>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</si>
  <si>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</si>
  <si>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</si>
  <si>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</si>
  <si>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</si>
  <si>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</si>
  <si>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</si>
  <si>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</si>
  <si>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</si>
  <si>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</si>
  <si>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</si>
  <si>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</si>
  <si>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</si>
  <si>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</si>
  <si>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</si>
  <si>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</si>
  <si>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</si>
  <si>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</si>
  <si>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</si>
  <si>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</si>
  <si>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</si>
  <si>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</si>
  <si>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</si>
  <si>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</si>
  <si>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</si>
  <si>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</si>
  <si>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</si>
  <si>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</si>
  <si>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</si>
  <si>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</si>
  <si>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</si>
  <si>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</si>
  <si>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</si>
  <si>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</si>
  <si>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</si>
  <si>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</si>
  <si>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</si>
  <si>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</si>
  <si>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</si>
  <si>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</si>
  <si>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</si>
  <si>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</si>
  <si>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</si>
  <si>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</si>
  <si>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</si>
  <si>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</si>
  <si>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</si>
  <si>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</si>
  <si>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</si>
  <si>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</si>
  <si>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</si>
  <si>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</si>
  <si>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</si>
  <si>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</si>
  <si>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</si>
  <si>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</si>
  <si>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</si>
  <si>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</si>
  <si>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</si>
  <si>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</si>
  <si>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</si>
  <si>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</si>
  <si>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</si>
  <si>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</si>
  <si>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</si>
  <si>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</si>
  <si>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</si>
  <si>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</si>
  <si>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</si>
  <si>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</si>
  <si>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</si>
  <si>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</si>
  <si>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</si>
  <si>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</si>
  <si>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</si>
  <si>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</si>
  <si>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</si>
  <si>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</si>
  <si>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</si>
  <si>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</si>
  <si>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</si>
  <si>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</si>
  <si>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</si>
  <si>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</si>
  <si>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</si>
  <si>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</si>
  <si>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</si>
  <si>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</si>
  <si>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</si>
  <si>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</si>
  <si>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</si>
  <si>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</si>
  <si>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</si>
  <si>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</si>
  <si>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</si>
  <si>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</si>
  <si>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</si>
  <si>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</si>
  <si>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</si>
  <si>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</si>
  <si>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</si>
  <si>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</si>
  <si>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</si>
  <si>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</si>
  <si>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</si>
  <si>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</si>
  <si>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</si>
  <si>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</si>
  <si>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</si>
  <si>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</si>
  <si>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</si>
  <si>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</si>
  <si>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</si>
  <si>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</si>
  <si>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</si>
  <si>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</si>
  <si>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</si>
  <si>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</si>
  <si>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</si>
  <si>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</si>
  <si>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</si>
  <si>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</si>
  <si>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</si>
  <si>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</si>
  <si>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</si>
  <si>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</si>
  <si>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</si>
  <si>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</si>
  <si>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</si>
  <si>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</si>
  <si>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</si>
  <si>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</si>
  <si>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</si>
  <si>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</si>
  <si>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</si>
  <si>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</si>
  <si>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</si>
  <si>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</si>
  <si>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</si>
  <si>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</si>
  <si>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</si>
  <si>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</si>
  <si>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</si>
  <si>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</si>
  <si>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</si>
  <si>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</si>
  <si>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</si>
  <si>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</si>
  <si>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</si>
  <si>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</si>
  <si>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</si>
  <si>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</si>
  <si>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</si>
  <si>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</si>
  <si>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</si>
  <si>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</si>
  <si>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</si>
  <si>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</si>
  <si>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</si>
  <si>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</si>
  <si>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</si>
  <si>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</si>
  <si>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</si>
  <si>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</si>
  <si>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</si>
  <si>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</si>
  <si>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</si>
  <si>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</si>
  <si>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</si>
  <si>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</si>
  <si>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</si>
  <si>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</si>
  <si>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</si>
  <si>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</si>
  <si>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</si>
  <si>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</si>
  <si>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</si>
  <si>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</si>
  <si>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</si>
  <si>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</si>
  <si>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</si>
  <si>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</si>
  <si>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</si>
  <si>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</si>
  <si>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</si>
  <si>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</si>
  <si>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</si>
  <si>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</si>
  <si>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</si>
  <si>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</si>
  <si>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</si>
  <si>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</si>
  <si>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</si>
  <si>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</si>
  <si>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</si>
  <si>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</si>
  <si>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</si>
  <si>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</si>
  <si>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</si>
  <si>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</si>
  <si>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</si>
  <si>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</si>
  <si>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</si>
  <si>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</si>
  <si>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</si>
  <si>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</si>
  <si>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</si>
  <si>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</si>
  <si>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</si>
  <si>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</si>
  <si>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</si>
  <si>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</si>
  <si>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</si>
  <si>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</si>
  <si>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</si>
  <si>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</si>
  <si>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</si>
  <si>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</si>
  <si>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</si>
  <si>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</si>
  <si>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</si>
  <si>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</si>
  <si>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</si>
  <si>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</si>
  <si>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</si>
  <si>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</si>
  <si>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</si>
  <si>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</si>
  <si>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</si>
  <si>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</si>
  <si>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</si>
  <si>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</si>
  <si>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</si>
  <si>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</si>
  <si>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</si>
  <si>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</si>
  <si>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</si>
  <si>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</si>
  <si>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</si>
  <si>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</si>
  <si>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</si>
  <si>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</si>
  <si>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</si>
  <si>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</si>
  <si>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</si>
  <si>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</si>
  <si>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</si>
  <si>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</si>
  <si>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</si>
  <si>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</si>
  <si>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</si>
  <si>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</si>
  <si>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</si>
  <si>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</si>
  <si>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</si>
  <si>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</si>
  <si>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</si>
  <si>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</si>
  <si>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</si>
  <si>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</si>
  <si>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</si>
  <si>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</si>
  <si>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</si>
  <si>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</si>
  <si>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</si>
  <si>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</si>
  <si>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</si>
  <si>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</si>
  <si>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</si>
  <si>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</si>
  <si>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</si>
  <si>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</si>
  <si>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</si>
  <si>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</si>
  <si>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</si>
  <si>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</si>
  <si>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</si>
  <si>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</si>
  <si>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</si>
  <si>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</si>
  <si>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</si>
  <si>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</si>
  <si>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</si>
  <si>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</si>
  <si>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</si>
  <si>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</si>
  <si>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</si>
  <si>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</si>
  <si>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</si>
  <si>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</si>
  <si>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</si>
  <si>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</si>
  <si>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</si>
  <si>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</si>
  <si>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</si>
  <si>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</si>
  <si>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</si>
  <si>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</si>
  <si>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</si>
  <si>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</si>
  <si>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</si>
  <si>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</si>
  <si>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</si>
  <si>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</si>
  <si>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</si>
  <si>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</si>
  <si>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</si>
  <si>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</si>
  <si>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</si>
  <si>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</si>
  <si>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</si>
  <si>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</si>
  <si>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</si>
  <si>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</si>
  <si>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</si>
  <si>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</si>
  <si>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</si>
  <si>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</si>
  <si>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</si>
  <si>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</si>
  <si>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</si>
  <si>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</si>
  <si>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</si>
  <si>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</si>
  <si>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</si>
  <si>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</si>
  <si>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</si>
  <si>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</si>
  <si>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</si>
  <si>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</si>
  <si>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</si>
  <si>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</si>
  <si>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</si>
  <si>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</si>
  <si>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</si>
  <si>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</si>
  <si>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</si>
  <si>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</si>
  <si>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</si>
  <si>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</si>
  <si>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</si>
  <si>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</si>
  <si>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</si>
  <si>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</si>
  <si>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</si>
  <si>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</si>
  <si>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</si>
  <si>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</si>
  <si>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</si>
  <si>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</si>
  <si>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</si>
  <si>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</si>
  <si>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</si>
  <si>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</si>
  <si>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</si>
  <si>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</si>
  <si>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</si>
  <si>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</si>
  <si>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</si>
  <si>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</si>
  <si>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</si>
  <si>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</si>
  <si>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</si>
  <si>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</si>
  <si>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</si>
  <si>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</si>
  <si>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</si>
  <si>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</si>
  <si>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</si>
  <si>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</si>
  <si>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</si>
  <si>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</si>
  <si>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</si>
  <si>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</si>
  <si>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</si>
  <si>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</si>
  <si>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</si>
  <si>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</si>
  <si>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</si>
  <si>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</si>
  <si>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</si>
  <si>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</si>
  <si>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</si>
  <si>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</si>
  <si>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</si>
  <si>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</si>
  <si>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</si>
  <si>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</si>
  <si>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</si>
  <si>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</si>
  <si>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</si>
  <si>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</si>
  <si>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</si>
  <si>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</si>
  <si>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</si>
  <si>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</si>
  <si>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</si>
  <si>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</si>
  <si>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</si>
  <si>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</si>
  <si>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</si>
  <si>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</si>
  <si>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</si>
  <si>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</si>
  <si>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</si>
  <si>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</si>
  <si>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</si>
  <si>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</si>
  <si>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</si>
  <si>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</si>
  <si>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</si>
  <si>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</si>
  <si>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</si>
  <si>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</si>
  <si>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</si>
  <si>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</si>
  <si>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</si>
  <si>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</si>
  <si>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</si>
  <si>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</si>
  <si>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</si>
  <si>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</si>
  <si>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</si>
  <si>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</si>
  <si>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</si>
  <si>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</si>
  <si>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</si>
  <si>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</si>
  <si>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</si>
  <si>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</si>
  <si>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</si>
  <si>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</si>
  <si>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</si>
  <si>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</si>
  <si>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</si>
  <si>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</si>
  <si>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</si>
  <si>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</si>
  <si>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</si>
  <si>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</si>
  <si>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</si>
  <si>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</si>
  <si>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</si>
  <si>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</si>
  <si>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</si>
  <si>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</si>
  <si>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</si>
  <si>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</si>
  <si>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</si>
  <si>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</si>
  <si>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</si>
  <si>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</si>
  <si>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</si>
  <si>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</si>
  <si>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</si>
  <si>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</si>
  <si>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</si>
  <si>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</si>
  <si>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</si>
  <si>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</si>
  <si>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</si>
  <si>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</si>
  <si>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</si>
  <si>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</si>
  <si>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</si>
  <si>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</si>
  <si>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</si>
  <si>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</si>
  <si>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</si>
  <si>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</si>
  <si>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</si>
  <si>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</si>
  <si>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</si>
  <si>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</si>
  <si>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</si>
  <si>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</si>
  <si>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</si>
  <si>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</si>
  <si>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</si>
  <si>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</si>
  <si>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</si>
  <si>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</si>
  <si>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</si>
  <si>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</si>
  <si>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</si>
  <si>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</si>
  <si>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</si>
  <si>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</si>
  <si>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</si>
  <si>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</si>
  <si>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</si>
  <si>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</si>
  <si>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</si>
  <si>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</si>
  <si>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</si>
  <si>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</si>
  <si>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</si>
  <si>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</si>
  <si>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</si>
  <si>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</si>
  <si>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</si>
  <si>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</si>
  <si>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</si>
  <si>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</si>
  <si>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</si>
  <si>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</si>
  <si>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</si>
  <si>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</si>
  <si>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</si>
  <si>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</si>
  <si>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</si>
  <si>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</si>
  <si>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</si>
  <si>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</si>
  <si>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</si>
  <si>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</si>
  <si>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</si>
  <si>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</si>
  <si>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</si>
  <si>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</si>
  <si>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</si>
  <si>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</si>
  <si>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</si>
  <si>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</si>
  <si>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</si>
  <si>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</si>
  <si>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</si>
  <si>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</si>
  <si>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</si>
  <si>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</si>
  <si>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</si>
  <si>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</si>
  <si>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</si>
  <si>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</si>
  <si>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</si>
  <si>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</si>
  <si>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</si>
  <si>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</si>
  <si>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</si>
  <si>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</si>
  <si>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</si>
  <si>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</si>
  <si>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</si>
  <si>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</si>
  <si>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</si>
  <si>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</si>
  <si>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</si>
  <si>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</si>
  <si>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</si>
  <si>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</si>
  <si>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</si>
  <si>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</si>
  <si>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</si>
  <si>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</si>
  <si>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</si>
  <si>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</si>
  <si>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</si>
  <si>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</si>
  <si>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</si>
  <si>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</si>
  <si>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</si>
  <si>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</si>
  <si>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</si>
  <si>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</si>
  <si>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</si>
  <si>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</si>
  <si>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</si>
  <si>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</si>
  <si>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</si>
  <si>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</si>
  <si>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</si>
  <si>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</si>
  <si>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</si>
  <si>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</si>
  <si>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</si>
  <si>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</si>
  <si>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</si>
  <si>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</si>
  <si>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</si>
  <si>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</si>
  <si>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</si>
  <si>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</si>
  <si>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</si>
  <si>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</si>
  <si>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</si>
  <si>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</si>
  <si>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</si>
  <si>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</si>
  <si>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</si>
  <si>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</si>
  <si>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</si>
  <si>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</si>
  <si>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</si>
  <si>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</si>
  <si>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</si>
  <si>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</si>
  <si>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</si>
  <si>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</si>
  <si>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</si>
  <si>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</si>
  <si>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</si>
  <si>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</si>
  <si>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</si>
  <si>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</si>
  <si>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</si>
  <si>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</si>
  <si>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</si>
  <si>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</si>
  <si>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</si>
  <si>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</si>
  <si>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</si>
  <si>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</si>
  <si>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</si>
  <si>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</si>
  <si>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</si>
  <si>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</si>
  <si>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</si>
  <si>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</si>
  <si>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</si>
  <si>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</si>
  <si>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</si>
  <si>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</si>
  <si>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</si>
  <si>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</si>
  <si>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</si>
  <si>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</si>
  <si>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</si>
  <si>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</si>
  <si>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</si>
  <si>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</si>
  <si>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</si>
  <si>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</si>
  <si>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</si>
  <si>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</si>
  <si>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</si>
  <si>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</si>
  <si>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</si>
  <si>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</si>
  <si>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</si>
  <si>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</si>
  <si>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</si>
  <si>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</si>
  <si>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</si>
  <si>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</si>
  <si>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</si>
  <si>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</si>
  <si>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</si>
  <si>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</si>
  <si>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</si>
  <si>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</si>
  <si>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</si>
  <si>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</si>
  <si>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</si>
  <si>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</si>
  <si>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</si>
  <si>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</si>
  <si>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</si>
  <si>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</si>
  <si>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</si>
  <si>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</si>
  <si>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</si>
  <si>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</si>
  <si>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</si>
  <si>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</si>
  <si>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</si>
  <si>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</si>
  <si>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</si>
  <si>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</si>
  <si>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</si>
  <si>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</si>
  <si>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</si>
  <si>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</si>
  <si>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</si>
  <si>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</si>
  <si>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</si>
  <si>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</si>
  <si>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</si>
  <si>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</si>
  <si>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</si>
  <si>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</si>
  <si>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</si>
  <si>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</si>
  <si>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</si>
  <si>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</si>
  <si>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</si>
  <si>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</si>
  <si>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</si>
  <si>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</si>
  <si>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</si>
  <si>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</si>
  <si>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</si>
  <si>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</si>
  <si>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</si>
  <si>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</si>
  <si>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</si>
  <si>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</si>
  <si>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</si>
  <si>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</si>
  <si>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</si>
  <si>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</si>
  <si>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</si>
  <si>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</si>
  <si>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</si>
  <si>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</si>
  <si>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</si>
  <si>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</si>
  <si>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</si>
  <si>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</si>
  <si>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</si>
  <si>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</si>
  <si>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</si>
  <si>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</si>
  <si>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</si>
  <si>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</si>
  <si>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</si>
  <si>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</si>
  <si>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</si>
  <si>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</si>
  <si>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</si>
  <si>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</si>
  <si>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</si>
  <si>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</si>
  <si>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</si>
  <si>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</si>
  <si>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</si>
  <si>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</si>
  <si>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</si>
  <si>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</si>
  <si>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</si>
  <si>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</si>
  <si>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</si>
  <si>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</si>
  <si>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</si>
  <si>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</si>
  <si>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</si>
  <si>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</si>
  <si>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</si>
  <si>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</si>
  <si>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</si>
  <si>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</si>
  <si>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</si>
  <si>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</si>
  <si>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</si>
  <si>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</si>
  <si>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</si>
  <si>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</si>
  <si>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</si>
  <si>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</si>
  <si>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</si>
  <si>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</si>
  <si>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</si>
  <si>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</si>
  <si>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</si>
  <si>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</si>
  <si>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</si>
  <si>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</si>
  <si>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</si>
  <si>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</si>
  <si>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</si>
  <si>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</si>
  <si>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</si>
  <si>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</si>
  <si>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</si>
  <si>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</si>
  <si>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</si>
  <si>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</si>
  <si>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</si>
  <si>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</si>
  <si>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</si>
  <si>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</si>
  <si>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</si>
  <si>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</si>
  <si>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</si>
  <si>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</si>
  <si>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</si>
  <si>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</si>
  <si>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</si>
  <si>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</si>
  <si>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</si>
  <si>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</si>
  <si>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</si>
  <si>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</si>
  <si>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</si>
  <si>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</si>
  <si>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</si>
  <si>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</si>
  <si>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</si>
  <si>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</si>
  <si>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</si>
  <si>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</si>
  <si>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</si>
  <si>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</si>
  <si>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</si>
  <si>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</si>
  <si>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</si>
  <si>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</si>
  <si>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</si>
  <si>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</si>
  <si>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</si>
  <si>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</si>
  <si>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</si>
  <si>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</si>
  <si>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</si>
  <si>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</si>
  <si>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</si>
  <si>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</si>
  <si>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</si>
  <si>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</si>
  <si>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</si>
  <si>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</si>
  <si>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</si>
  <si>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</si>
  <si>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</si>
  <si>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</si>
  <si>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</si>
  <si>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</si>
  <si>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</si>
  <si>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</si>
  <si>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</si>
  <si>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</si>
  <si>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</si>
  <si>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</si>
  <si>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</si>
  <si>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</si>
  <si>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</si>
  <si>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</si>
  <si>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</si>
  <si>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</si>
  <si>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</si>
  <si>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</si>
  <si>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</si>
  <si>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</si>
  <si>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</si>
  <si>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</si>
  <si>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</si>
  <si>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</si>
  <si>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</si>
  <si>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</si>
  <si>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</si>
  <si>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</si>
  <si>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</si>
  <si>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</si>
  <si>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</si>
  <si>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</si>
  <si>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</si>
  <si>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</si>
  <si>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</si>
  <si>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</si>
  <si>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</si>
  <si>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</si>
  <si>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</si>
  <si>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</si>
  <si>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</si>
  <si>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</si>
  <si>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</si>
  <si>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</si>
  <si>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</si>
  <si>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</si>
  <si>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</si>
  <si>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</si>
  <si>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</si>
  <si>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</si>
  <si>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</si>
  <si>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</si>
  <si>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</si>
  <si>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</si>
  <si>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</si>
  <si>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</si>
  <si>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</si>
  <si>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</si>
  <si>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</si>
  <si>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</si>
  <si>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</si>
  <si>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</si>
  <si>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</si>
  <si>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</si>
  <si>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</si>
  <si>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</si>
  <si>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</si>
  <si>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</si>
  <si>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</si>
  <si>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</si>
  <si>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</si>
  <si>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</si>
  <si>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</si>
  <si>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</si>
  <si>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</si>
  <si>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</si>
  <si>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</si>
  <si>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</si>
  <si>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</si>
  <si>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</si>
  <si>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</si>
  <si>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</si>
  <si>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</si>
  <si>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</si>
  <si>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</si>
  <si>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</si>
  <si>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</si>
  <si>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</si>
  <si>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</si>
  <si>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</si>
  <si>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</si>
  <si>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</si>
  <si>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</si>
  <si>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</si>
  <si>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</si>
  <si>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</si>
  <si>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</si>
  <si>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</si>
  <si>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</si>
  <si>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</si>
  <si>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</si>
  <si>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</si>
  <si>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</si>
  <si>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</si>
  <si>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</si>
  <si>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</si>
  <si>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</si>
  <si>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</si>
  <si>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</si>
  <si>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</si>
  <si>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</si>
  <si>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</si>
  <si>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</si>
  <si>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</si>
  <si>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</si>
  <si>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</si>
  <si>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</si>
  <si>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</si>
  <si>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</si>
  <si>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</si>
  <si>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</si>
  <si>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</si>
  <si>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</si>
  <si>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</si>
  <si>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</si>
  <si>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</si>
  <si>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</si>
  <si>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</si>
  <si>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</si>
  <si>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</si>
  <si>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</si>
  <si>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</si>
  <si>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</si>
  <si>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</si>
  <si>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</si>
  <si>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</si>
  <si>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</si>
  <si>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</si>
  <si>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</si>
  <si>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</si>
  <si>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</si>
  <si>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</si>
  <si>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</si>
  <si>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</si>
  <si>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</si>
  <si>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</si>
  <si>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</si>
  <si>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</si>
  <si>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</si>
  <si>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</si>
  <si>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</si>
  <si>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</si>
  <si>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</si>
  <si>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</si>
  <si>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</si>
  <si>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</si>
  <si>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</si>
  <si>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</si>
  <si>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</si>
  <si>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</si>
  <si>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</si>
  <si>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</si>
  <si>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</si>
  <si>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</si>
  <si>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</si>
  <si>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</si>
  <si>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</si>
  <si>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</si>
  <si>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</si>
  <si>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</si>
  <si>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</si>
  <si>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</si>
  <si>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</si>
  <si>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</si>
  <si>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</si>
  <si>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</si>
  <si>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</si>
  <si>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</si>
  <si>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</si>
  <si>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</si>
  <si>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</si>
  <si>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</si>
  <si>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</si>
  <si>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</si>
  <si>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</si>
  <si>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</si>
  <si>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</si>
  <si>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</si>
  <si>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</si>
  <si>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</si>
  <si>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</si>
  <si>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</si>
  <si>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</si>
  <si>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</si>
  <si>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</si>
  <si>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</si>
  <si>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</si>
  <si>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</si>
  <si>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</si>
  <si>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</si>
  <si>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</si>
  <si>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</si>
  <si>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</si>
  <si>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</si>
  <si>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</si>
  <si>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</si>
  <si>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</si>
  <si>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</si>
  <si>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</si>
  <si>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</si>
  <si>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</si>
  <si>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</si>
  <si>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</si>
  <si>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</si>
  <si>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</si>
  <si>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</si>
  <si>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</si>
  <si>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</si>
  <si>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</si>
  <si>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</si>
  <si>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</si>
  <si>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</si>
  <si>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</si>
  <si>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</si>
  <si>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</si>
  <si>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</si>
  <si>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</si>
  <si>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</si>
  <si>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</si>
  <si>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</si>
  <si>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</si>
  <si>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</si>
  <si>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</si>
  <si>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</si>
  <si>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</si>
  <si>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</si>
  <si>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</si>
  <si>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</si>
  <si>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</si>
  <si>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</si>
  <si>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</si>
  <si>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</si>
  <si>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</si>
  <si>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</si>
  <si>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</si>
  <si>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</si>
  <si>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</si>
  <si>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</si>
  <si>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</si>
  <si>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</si>
  <si>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</si>
  <si>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</si>
  <si>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</si>
  <si>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</si>
  <si>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</si>
  <si>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</si>
  <si>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</si>
  <si>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</si>
  <si>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</si>
  <si>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</si>
  <si>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</si>
  <si>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</si>
  <si>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</si>
  <si>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</si>
  <si>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</si>
  <si>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</si>
  <si>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</si>
  <si>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</si>
  <si>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</si>
  <si>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</si>
  <si>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</si>
  <si>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</si>
  <si>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</si>
  <si>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</si>
  <si>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</si>
  <si>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</si>
  <si>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</si>
  <si>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</si>
  <si>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</si>
  <si>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</si>
  <si>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</si>
  <si>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</si>
  <si>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</si>
  <si>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</si>
  <si>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</si>
  <si>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</si>
  <si>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</si>
  <si>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</si>
  <si>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</si>
  <si>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</si>
  <si>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</si>
  <si>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</si>
  <si>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</si>
  <si>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</si>
  <si>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</si>
  <si>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</si>
  <si>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</si>
  <si>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</si>
  <si>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</si>
  <si>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</si>
  <si>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</si>
  <si>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</si>
  <si>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</si>
  <si>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</si>
  <si>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</si>
  <si>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</si>
  <si>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</si>
  <si>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</si>
  <si>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</si>
  <si>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</si>
  <si>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</si>
  <si>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</si>
  <si>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</si>
  <si>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</si>
  <si>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</si>
  <si>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</si>
  <si>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</si>
  <si>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</si>
  <si>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</si>
  <si>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</si>
  <si>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</si>
  <si>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</si>
  <si>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</si>
  <si>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</si>
  <si>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</si>
  <si>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</si>
  <si>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</si>
  <si>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</si>
  <si>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</si>
  <si>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</si>
  <si>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</si>
  <si>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</si>
  <si>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</si>
  <si>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</si>
  <si>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</si>
  <si>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</si>
  <si>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</si>
  <si>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</si>
  <si>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</si>
  <si>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</si>
  <si>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</si>
  <si>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</si>
  <si>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</si>
  <si>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</si>
  <si>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</si>
  <si>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</si>
  <si>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</si>
  <si>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</si>
  <si>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</si>
  <si>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</si>
  <si>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</si>
  <si>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</si>
  <si>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</si>
  <si>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</si>
  <si>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</si>
  <si>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</si>
  <si>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</si>
  <si>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</si>
  <si>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</si>
  <si>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</si>
  <si>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</si>
  <si>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</si>
  <si>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</si>
  <si>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</si>
  <si>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</si>
  <si>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</si>
  <si>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</si>
  <si>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</si>
  <si>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</si>
  <si>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</si>
  <si>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</si>
  <si>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</si>
  <si>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</si>
  <si>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</si>
  <si>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</si>
  <si>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</si>
  <si>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</si>
  <si>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</si>
  <si>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</si>
  <si>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</si>
  <si>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</si>
  <si>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</si>
  <si>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</si>
  <si>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</si>
  <si>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</si>
  <si>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</si>
  <si>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</si>
  <si>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</si>
  <si>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</si>
  <si>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</si>
  <si>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</si>
  <si>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</si>
  <si>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</si>
  <si>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</si>
  <si>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</si>
  <si>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</si>
  <si>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</si>
  <si>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</si>
  <si>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</si>
  <si>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</si>
  <si>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</si>
  <si>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</si>
  <si>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</si>
  <si>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</si>
  <si>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</si>
  <si>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</si>
  <si>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</si>
  <si>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</si>
  <si>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</si>
  <si>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</si>
  <si>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</si>
  <si>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</si>
  <si>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</si>
  <si>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</si>
  <si>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</si>
  <si>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</si>
  <si>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</si>
  <si>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</si>
  <si>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</si>
  <si>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</si>
  <si>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</si>
  <si>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</si>
  <si>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</si>
  <si>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</si>
  <si>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</si>
  <si>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</si>
  <si>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</si>
  <si>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</si>
  <si>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</si>
  <si>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</si>
  <si>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</si>
  <si>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</si>
  <si>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</si>
  <si>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</si>
  <si>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</si>
  <si>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</si>
  <si>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</si>
  <si>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</si>
  <si>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</si>
  <si>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</si>
  <si>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</si>
  <si>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</si>
  <si>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</si>
  <si>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</si>
  <si>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</si>
  <si>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</si>
  <si>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</si>
  <si>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</si>
  <si>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</si>
  <si>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</si>
  <si>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</si>
  <si>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</si>
  <si>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</si>
  <si>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</si>
  <si>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</si>
  <si>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</si>
  <si>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</si>
  <si>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</si>
  <si>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</si>
  <si>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</si>
  <si>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</si>
  <si>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</si>
  <si>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</si>
  <si>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</si>
  <si>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</si>
  <si>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</si>
  <si>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</si>
  <si>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</si>
  <si>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</si>
  <si>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</si>
  <si>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</si>
  <si>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</si>
  <si>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</si>
  <si>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</si>
  <si>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</si>
  <si>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</si>
  <si>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</si>
  <si>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</si>
  <si>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</si>
  <si>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</si>
  <si>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</si>
  <si>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</si>
  <si>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</si>
  <si>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</si>
  <si>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</si>
  <si>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</si>
  <si>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</si>
  <si>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</si>
  <si>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</si>
  <si>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</si>
  <si>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</si>
  <si>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</si>
  <si>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</si>
  <si>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</si>
  <si>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</si>
  <si>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</si>
  <si>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</si>
  <si>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</si>
  <si>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</si>
  <si>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</si>
  <si>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</si>
  <si>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</si>
  <si>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</si>
  <si>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</si>
  <si>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</si>
  <si>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</si>
  <si>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</si>
  <si>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</si>
  <si>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</si>
  <si>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</si>
  <si>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</si>
  <si>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</si>
  <si>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</si>
  <si>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</si>
  <si>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</si>
  <si>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</si>
  <si>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</si>
  <si>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</si>
  <si>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</si>
  <si>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</si>
  <si>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</si>
  <si>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</si>
  <si>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</si>
  <si>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</si>
  <si>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</si>
  <si>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</si>
  <si>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</si>
  <si>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</si>
  <si>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</si>
  <si>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</si>
  <si>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</si>
  <si>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</si>
  <si>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</si>
  <si>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</si>
  <si>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</si>
  <si>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</si>
  <si>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</si>
  <si>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</si>
  <si>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</si>
  <si>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</si>
  <si>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</si>
  <si>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</si>
  <si>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</si>
  <si>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</si>
  <si>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</si>
  <si>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</si>
  <si>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</si>
  <si>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</si>
  <si>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</si>
  <si>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</si>
  <si>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</si>
  <si>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</si>
  <si>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</si>
  <si>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</si>
  <si>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</si>
  <si>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</si>
  <si>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</si>
  <si>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</si>
  <si>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</si>
  <si>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</si>
  <si>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</si>
  <si>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</si>
  <si>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</si>
  <si>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</si>
  <si>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</si>
  <si>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</si>
  <si>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</si>
  <si>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</si>
  <si>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</si>
  <si>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</si>
  <si>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</si>
  <si>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</si>
  <si>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</si>
  <si>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</si>
  <si>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</si>
  <si>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</si>
  <si>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</si>
  <si>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</si>
  <si>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</si>
  <si>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</si>
  <si>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</si>
  <si>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</si>
  <si>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</si>
  <si>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</si>
  <si>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</si>
  <si>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</si>
  <si>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</si>
  <si>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</si>
  <si>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</si>
  <si>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</si>
  <si>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</si>
  <si>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</si>
  <si>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</si>
  <si>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</si>
  <si>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</si>
  <si>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</si>
  <si>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</si>
  <si>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</si>
  <si>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</si>
  <si>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</si>
  <si>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</si>
  <si>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</si>
  <si>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</si>
  <si>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</si>
  <si>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</si>
  <si>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</si>
  <si>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</si>
  <si>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</si>
  <si>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</si>
  <si>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</si>
  <si>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</si>
  <si>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</si>
  <si>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</si>
  <si>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</si>
  <si>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</si>
  <si>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</si>
  <si>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</si>
  <si>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</si>
  <si>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</si>
  <si>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</si>
  <si>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</si>
  <si>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</si>
  <si>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</si>
  <si>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</si>
  <si>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</si>
  <si>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</si>
  <si>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</si>
  <si>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</si>
  <si>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</si>
  <si>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</si>
  <si>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</si>
  <si>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</si>
  <si>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</si>
  <si>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</si>
  <si>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</si>
  <si>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</si>
  <si>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</si>
  <si>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</si>
  <si>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</si>
  <si>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</si>
  <si>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</si>
  <si>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</si>
  <si>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</si>
  <si>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</si>
  <si>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</si>
  <si>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</si>
  <si>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</si>
  <si>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</si>
  <si>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</si>
  <si>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</si>
  <si>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</si>
  <si>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</si>
  <si>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</si>
  <si>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</si>
  <si>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</si>
  <si>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</si>
  <si>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</si>
  <si>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</si>
  <si>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</si>
  <si>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</si>
  <si>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</si>
  <si>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</si>
  <si>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</si>
  <si>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</si>
  <si>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</si>
  <si>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</si>
  <si>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</si>
  <si>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</si>
  <si>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</si>
  <si>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</si>
  <si>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</si>
  <si>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</si>
  <si>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</si>
  <si>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</si>
  <si>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</si>
  <si>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</si>
  <si>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</si>
  <si>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</si>
  <si>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</si>
  <si>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</si>
  <si>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</si>
  <si>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</si>
  <si>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</si>
  <si>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</si>
  <si>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</si>
  <si>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</si>
  <si>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</si>
  <si>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</si>
  <si>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</si>
  <si>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</si>
  <si>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</si>
  <si>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</si>
  <si>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</si>
  <si>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</si>
  <si>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</si>
  <si>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</si>
  <si>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</si>
  <si>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</si>
  <si>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</si>
  <si>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</si>
  <si>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</si>
  <si>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</si>
  <si>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</si>
  <si>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</si>
  <si>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</si>
  <si>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</si>
  <si>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</si>
  <si>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</si>
  <si>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</si>
  <si>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</si>
  <si>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</si>
  <si>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</si>
  <si>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</si>
  <si>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</si>
  <si>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</si>
  <si>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</si>
  <si>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</si>
  <si>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</si>
  <si>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</si>
  <si>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</si>
  <si>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</si>
  <si>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</si>
  <si>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</si>
  <si>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</si>
  <si>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</si>
  <si>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</si>
  <si>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</si>
  <si>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</si>
  <si>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</si>
  <si>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</si>
  <si>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</si>
  <si>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</si>
  <si>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</si>
  <si>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</si>
  <si>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</si>
  <si>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</si>
  <si>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</si>
  <si>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</si>
  <si>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</si>
  <si>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</si>
  <si>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</si>
  <si>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</si>
  <si>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</si>
  <si>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</si>
  <si>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</si>
  <si>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</si>
  <si>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</si>
  <si>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</si>
  <si>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</si>
  <si>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</si>
  <si>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</si>
  <si>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</si>
  <si>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</si>
  <si>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</si>
  <si>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</si>
  <si>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</si>
  <si>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</si>
  <si>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</si>
  <si>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</si>
  <si>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</si>
  <si>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</si>
  <si>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</si>
  <si>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</si>
  <si>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</si>
  <si>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</si>
  <si>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</si>
  <si>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</si>
  <si>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</si>
  <si>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</si>
  <si>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</si>
  <si>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</si>
  <si>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</si>
  <si>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</si>
  <si>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</si>
  <si>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</si>
  <si>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</si>
  <si>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</si>
  <si>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</si>
  <si>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</si>
  <si>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</si>
  <si>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</si>
  <si>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</si>
  <si>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</si>
  <si>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</si>
  <si>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</si>
  <si>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</si>
  <si>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</si>
  <si>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</si>
  <si>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</si>
  <si>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</si>
  <si>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</si>
  <si>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</si>
  <si>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</si>
  <si>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</si>
  <si>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</si>
  <si>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</si>
  <si>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</si>
  <si>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</si>
  <si>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</si>
  <si>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</si>
  <si>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</si>
  <si>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</si>
  <si>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</si>
  <si>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</si>
  <si>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</si>
  <si>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</si>
  <si>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</si>
  <si>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</si>
  <si>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</si>
  <si>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</si>
  <si>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</si>
  <si>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</si>
  <si>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</si>
  <si>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</si>
  <si>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</si>
  <si>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</si>
  <si>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</si>
  <si>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</si>
  <si>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</si>
  <si>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</si>
  <si>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</si>
  <si>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</si>
  <si>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</si>
  <si>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</si>
  <si>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</si>
  <si>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</si>
  <si>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</si>
  <si>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</si>
  <si>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</si>
  <si>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</si>
  <si>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</si>
  <si>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</si>
  <si>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</si>
  <si>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</si>
  <si>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</si>
  <si>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</si>
  <si>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</si>
  <si>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</si>
  <si>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</si>
  <si>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</si>
  <si>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</si>
  <si>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</si>
  <si>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</si>
  <si>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</si>
  <si>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</si>
  <si>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</si>
  <si>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</si>
  <si>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</si>
  <si>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</si>
  <si>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</si>
  <si>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</si>
  <si>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</si>
  <si>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</si>
  <si>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</si>
  <si>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</si>
  <si>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</si>
  <si>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</si>
  <si>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</si>
  <si>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</si>
  <si>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</si>
  <si>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</si>
  <si>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</si>
  <si>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</si>
  <si>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</si>
  <si>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</si>
  <si>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</si>
  <si>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</si>
  <si>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</si>
  <si>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</si>
  <si>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</si>
  <si>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</si>
  <si>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</si>
  <si>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</si>
  <si>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</si>
  <si>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</si>
  <si>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</si>
  <si>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</si>
  <si>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</si>
  <si>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</si>
  <si>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</si>
  <si>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</si>
  <si>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</si>
  <si>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</si>
  <si>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</si>
  <si>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</si>
  <si>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</si>
  <si>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</si>
  <si>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</si>
  <si>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</si>
  <si>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</si>
  <si>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</si>
  <si>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</si>
  <si>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</si>
  <si>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</si>
  <si>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</si>
  <si>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</si>
  <si>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</si>
  <si>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</si>
  <si>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</si>
  <si>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</si>
  <si>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</si>
  <si>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</si>
  <si>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</si>
  <si>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</si>
  <si>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</si>
  <si>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</si>
  <si>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</si>
  <si>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</si>
  <si>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</si>
  <si>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</si>
  <si>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</si>
  <si>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</si>
  <si>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</si>
  <si>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</si>
  <si>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</si>
  <si>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</si>
  <si>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</si>
  <si>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</si>
  <si>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</si>
  <si>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</si>
  <si>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</si>
  <si>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</si>
  <si>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</si>
  <si>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</si>
  <si>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</si>
  <si>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</si>
  <si>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</si>
  <si>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</si>
  <si>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</si>
  <si>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</si>
  <si>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</si>
  <si>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</si>
  <si>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</si>
  <si>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</si>
  <si>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</si>
  <si>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</si>
  <si>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</si>
  <si>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</si>
  <si>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</si>
  <si>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</si>
  <si>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</si>
  <si>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</si>
  <si>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</si>
  <si>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</si>
  <si>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</si>
  <si>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</si>
  <si>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</si>
  <si>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</si>
  <si>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</si>
  <si>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</si>
  <si>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</si>
  <si>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</si>
  <si>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</si>
  <si>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</si>
  <si>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</si>
  <si>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</si>
  <si>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</si>
  <si>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</si>
  <si>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</si>
  <si>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</si>
  <si>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</si>
  <si>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</si>
  <si>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</si>
  <si>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</si>
  <si>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</si>
  <si>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</si>
  <si>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</si>
  <si>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</si>
  <si>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</si>
  <si>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</si>
  <si>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</si>
  <si>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</si>
  <si>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</si>
  <si>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</si>
  <si>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</si>
  <si>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</si>
  <si>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</si>
  <si>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</si>
  <si>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</si>
  <si>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</si>
  <si>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</si>
  <si>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</si>
  <si>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</si>
  <si>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</si>
  <si>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</si>
  <si>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</si>
  <si>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</si>
  <si>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</si>
  <si>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</si>
  <si>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</si>
  <si>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</si>
  <si>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</si>
  <si>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</si>
  <si>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</si>
  <si>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</si>
  <si>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</si>
  <si>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</si>
  <si>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</si>
  <si>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</si>
  <si>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</si>
  <si>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</si>
  <si>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</si>
  <si>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</si>
  <si>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</si>
  <si>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</si>
  <si>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</si>
  <si>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</si>
  <si>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</si>
  <si>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</si>
  <si>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</si>
  <si>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</si>
  <si>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</si>
  <si>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</si>
  <si>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</si>
  <si>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</si>
  <si>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</si>
  <si>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</si>
  <si>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</si>
  <si>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</si>
  <si>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</si>
  <si>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</si>
  <si>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</si>
  <si>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</si>
  <si>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</si>
  <si>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</si>
  <si>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</si>
  <si>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</si>
  <si>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</si>
  <si>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</si>
  <si>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</si>
  <si>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</si>
  <si>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</si>
  <si>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</si>
  <si>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</si>
  <si>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</si>
  <si>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</si>
  <si>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</si>
  <si>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</si>
  <si>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</si>
  <si>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</si>
  <si>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</si>
  <si>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</si>
  <si>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</si>
  <si>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</si>
  <si>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</si>
  <si>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</si>
  <si>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</si>
  <si>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</si>
  <si>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</si>
  <si>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</si>
  <si>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</si>
  <si>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</si>
  <si>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</si>
  <si>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</si>
  <si>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</si>
  <si>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</si>
  <si>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</si>
  <si>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</si>
  <si>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</si>
  <si>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</si>
  <si>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</si>
  <si>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</si>
  <si>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</si>
  <si>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</si>
  <si>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</si>
  <si>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</si>
  <si>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</si>
  <si>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</si>
  <si>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</si>
  <si>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</si>
  <si>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</si>
  <si>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</si>
  <si>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</si>
  <si>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</si>
  <si>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</si>
  <si>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</si>
  <si>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</si>
  <si>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</si>
  <si>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</si>
  <si>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</si>
  <si>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</si>
  <si>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</si>
  <si>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</si>
  <si>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</si>
  <si>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</si>
  <si>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</si>
  <si>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</si>
  <si>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</si>
  <si>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</si>
  <si>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</si>
  <si>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</si>
  <si>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</si>
  <si>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</si>
  <si>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</si>
  <si>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</si>
  <si>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</si>
  <si>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</si>
  <si>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</si>
  <si>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</si>
  <si>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</si>
  <si>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</si>
  <si>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</si>
  <si>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</si>
  <si>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</si>
  <si>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</si>
  <si>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</si>
  <si>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</si>
  <si>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</si>
  <si>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</si>
  <si>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</si>
  <si>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</si>
  <si>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</si>
  <si>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</si>
  <si>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</si>
  <si>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</si>
  <si>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</si>
  <si>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</si>
  <si>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</si>
  <si>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</si>
  <si>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</si>
  <si>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</si>
  <si>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</si>
  <si>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</si>
  <si>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</si>
  <si>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</si>
  <si>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</si>
  <si>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</si>
  <si>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</si>
  <si>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</si>
  <si>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</si>
  <si>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</si>
  <si>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</si>
  <si>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</si>
  <si>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</si>
  <si>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</si>
  <si>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</si>
  <si>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</si>
  <si>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</si>
  <si>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</si>
  <si>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</si>
  <si>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</si>
  <si>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</si>
  <si>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</si>
  <si>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</si>
  <si>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</si>
  <si>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</si>
  <si>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</si>
  <si>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</si>
  <si>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</si>
  <si>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</si>
  <si>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</si>
  <si>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</si>
  <si>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</si>
  <si>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</si>
  <si>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</si>
  <si>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</si>
  <si>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</si>
  <si>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</si>
  <si>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</si>
  <si>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</si>
  <si>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</si>
  <si>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</si>
  <si>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</si>
  <si>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</si>
  <si>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</si>
  <si>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</si>
  <si>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</si>
  <si>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</si>
  <si>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</si>
  <si>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</si>
  <si>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</si>
  <si>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</si>
  <si>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</si>
  <si>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</si>
  <si>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</si>
  <si>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</si>
  <si>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</si>
  <si>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</si>
  <si>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</si>
  <si>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</si>
  <si>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</si>
  <si>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</si>
  <si>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</si>
  <si>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</si>
  <si>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</si>
  <si>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</si>
  <si>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</si>
  <si>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</si>
  <si>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</si>
  <si>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</si>
  <si>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</si>
  <si>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</si>
  <si>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</si>
  <si>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</si>
  <si>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</si>
  <si>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</si>
  <si>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</si>
  <si>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</si>
  <si>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</si>
  <si>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</si>
  <si>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</si>
  <si>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</si>
  <si>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</si>
  <si>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</si>
  <si>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</si>
  <si>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</si>
  <si>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</si>
  <si>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</si>
  <si>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</si>
  <si>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</si>
  <si>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</si>
  <si>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</si>
  <si>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</si>
  <si>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</si>
  <si>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</si>
  <si>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</si>
  <si>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</si>
  <si>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</si>
  <si>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</si>
  <si>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</si>
  <si>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</si>
  <si>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</si>
  <si>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</si>
  <si>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</si>
  <si>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</si>
  <si>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</si>
  <si>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</si>
  <si>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</si>
  <si>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</si>
  <si>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</si>
  <si>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</si>
  <si>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</si>
  <si>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</si>
  <si>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</si>
  <si>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</si>
  <si>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</si>
  <si>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</si>
  <si>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</si>
  <si>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</si>
  <si>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</si>
  <si>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</si>
  <si>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</si>
  <si>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</si>
  <si>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</si>
  <si>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</si>
  <si>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</si>
  <si>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</si>
  <si>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</si>
  <si>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</si>
  <si>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</si>
  <si>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</si>
  <si>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</si>
  <si>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</si>
  <si>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</si>
  <si>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</si>
  <si>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</si>
  <si>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</si>
  <si>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</si>
  <si>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</si>
  <si>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</si>
  <si>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</si>
  <si>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</si>
  <si>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</si>
  <si>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</si>
  <si>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</si>
  <si>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</si>
  <si>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</si>
  <si>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</si>
  <si>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</si>
  <si>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</si>
  <si>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</si>
  <si>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</si>
  <si>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</si>
  <si>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</si>
  <si>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</si>
  <si>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</si>
  <si>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</si>
  <si>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</si>
  <si>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</si>
  <si>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</si>
  <si>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</si>
  <si>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</si>
  <si>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</si>
  <si>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</si>
  <si>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</si>
  <si>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</si>
  <si>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</si>
  <si>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</si>
  <si>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</si>
  <si>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</si>
  <si>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</si>
  <si>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</si>
  <si>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</si>
  <si>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</si>
  <si>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</si>
  <si>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</si>
  <si>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</si>
  <si>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</si>
  <si>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</si>
  <si>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</si>
  <si>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</si>
  <si>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</si>
  <si>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</si>
  <si>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</si>
  <si>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</si>
  <si>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</si>
  <si>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</si>
  <si>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</si>
  <si>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</si>
  <si>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</si>
  <si>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</si>
  <si>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</si>
  <si>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</si>
  <si>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</si>
  <si>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</si>
  <si>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</si>
  <si>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</si>
  <si>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</si>
  <si>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</si>
  <si>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</si>
  <si>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</si>
  <si>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</si>
  <si>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</si>
  <si>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</si>
  <si>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</si>
  <si>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</si>
  <si>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</si>
  <si>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</si>
  <si>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</si>
  <si>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</si>
  <si>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</si>
  <si>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</si>
  <si>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</si>
  <si>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</si>
  <si>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</si>
  <si>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</si>
  <si>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</si>
  <si>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</si>
  <si>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</si>
  <si>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</si>
  <si>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</si>
  <si>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</si>
  <si>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</si>
  <si>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</si>
  <si>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</si>
  <si>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</si>
  <si>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</si>
  <si>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</si>
  <si>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</si>
  <si>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</si>
  <si>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</si>
  <si>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</si>
  <si>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</si>
  <si>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</si>
  <si>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</si>
  <si>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</si>
  <si>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</si>
  <si>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</si>
  <si>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</si>
  <si>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</si>
  <si>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</si>
  <si>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</si>
  <si>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</si>
  <si>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</si>
  <si>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</si>
  <si>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</si>
  <si>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</si>
  <si>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</si>
  <si>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</si>
  <si>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</si>
  <si>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</si>
  <si>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</si>
  <si>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</si>
  <si>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</si>
  <si>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</si>
  <si>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</si>
  <si>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</si>
  <si>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</si>
  <si>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</si>
  <si>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</si>
  <si>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</si>
  <si>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</si>
  <si>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</si>
  <si>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</si>
  <si>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</si>
  <si>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</si>
  <si>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</si>
  <si>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</si>
  <si>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</si>
  <si>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</si>
  <si>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</si>
  <si>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</si>
  <si>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</si>
  <si>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</si>
  <si>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</si>
  <si>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</si>
  <si>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</si>
  <si>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</si>
  <si>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</si>
  <si>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</si>
  <si>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</si>
  <si>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</si>
  <si>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</si>
  <si>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</si>
  <si>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</si>
  <si>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</si>
  <si>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</si>
  <si>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</si>
  <si>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</si>
  <si>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</si>
  <si>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</si>
  <si>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</si>
  <si>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</si>
  <si>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</si>
  <si>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</si>
  <si>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</si>
  <si>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</si>
  <si>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</si>
  <si>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</si>
  <si>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</si>
  <si>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</si>
  <si>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</si>
  <si>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</si>
  <si>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</si>
  <si>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</si>
  <si>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</si>
  <si>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</si>
  <si>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</si>
  <si>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</si>
  <si>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</si>
  <si>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</si>
  <si>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</si>
  <si>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</si>
  <si>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</si>
  <si>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</si>
  <si>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</si>
  <si>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</si>
  <si>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</si>
  <si>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</si>
  <si>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</si>
  <si>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</si>
  <si>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</si>
  <si>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</si>
  <si>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</si>
  <si>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</si>
  <si>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</si>
  <si>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</si>
  <si>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</si>
  <si>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</si>
  <si>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</si>
  <si>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</si>
  <si>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</si>
  <si>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</si>
  <si>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</si>
  <si>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</si>
  <si>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</si>
  <si>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</si>
  <si>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</si>
  <si>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</si>
  <si>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</si>
  <si>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</si>
  <si>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</si>
  <si>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</si>
  <si>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</si>
  <si>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</si>
  <si>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</si>
  <si>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</si>
  <si>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</si>
  <si>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</si>
  <si>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</si>
  <si>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</si>
  <si>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</si>
  <si>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</si>
  <si>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</si>
  <si>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</si>
  <si>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</si>
  <si>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</si>
  <si>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</si>
  <si>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</si>
  <si>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</si>
  <si>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</si>
  <si>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</si>
  <si>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</si>
  <si>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</si>
  <si>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</si>
  <si>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</si>
  <si>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</si>
  <si>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</si>
  <si>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</si>
  <si>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</si>
  <si>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</si>
  <si>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</si>
  <si>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</si>
  <si>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</si>
  <si>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</si>
  <si>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</si>
  <si>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</si>
  <si>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</si>
  <si>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</si>
  <si>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</si>
  <si>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</si>
  <si>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</si>
  <si>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</si>
  <si>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</si>
  <si>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</si>
  <si>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</si>
  <si>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</si>
  <si>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</si>
  <si>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</si>
  <si>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</si>
  <si>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</si>
  <si>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</si>
  <si>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</si>
  <si>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</si>
  <si>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</si>
  <si>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</si>
  <si>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</si>
  <si>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</si>
  <si>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</si>
  <si>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</si>
  <si>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</si>
  <si>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</si>
  <si>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</si>
  <si>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</si>
  <si>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</si>
  <si>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</si>
  <si>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</si>
  <si>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</si>
  <si>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</si>
  <si>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</si>
  <si>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</si>
  <si>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</si>
  <si>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</si>
  <si>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</si>
  <si>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</si>
  <si>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</si>
  <si>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</si>
  <si>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</si>
  <si>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</si>
  <si>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</si>
  <si>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</si>
  <si>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</si>
  <si>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</si>
  <si>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</si>
  <si>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</si>
  <si>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</si>
  <si>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</si>
  <si>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</si>
  <si>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</si>
  <si>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</si>
  <si>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</si>
  <si>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</si>
  <si>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</si>
  <si>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</si>
  <si>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</si>
  <si>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</si>
  <si>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</si>
  <si>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</si>
  <si>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</si>
  <si>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</si>
  <si>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</si>
  <si>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</si>
  <si>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</si>
  <si>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</si>
  <si>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</si>
  <si>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</si>
  <si>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</si>
  <si>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</si>
  <si>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</si>
  <si>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</si>
  <si>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</si>
  <si>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</si>
  <si>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</si>
  <si>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</si>
  <si>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</si>
  <si>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</si>
  <si>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</si>
  <si>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</si>
  <si>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</si>
  <si>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</si>
  <si>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</si>
  <si>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</si>
  <si>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</si>
  <si>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</si>
  <si>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</si>
  <si>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</si>
  <si>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</si>
  <si>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</si>
  <si>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</si>
  <si>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</si>
  <si>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</si>
  <si>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</si>
  <si>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</si>
  <si>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</si>
  <si>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</si>
  <si>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</si>
  <si>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</si>
  <si>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</si>
  <si>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</si>
  <si>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</si>
  <si>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</si>
  <si>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</si>
  <si>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</si>
  <si>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</si>
  <si>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</si>
  <si>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</si>
  <si>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</si>
  <si>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</si>
  <si>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</si>
  <si>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</si>
  <si>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</si>
  <si>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</si>
  <si>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</si>
  <si>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</si>
  <si>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</si>
  <si>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</si>
  <si>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</si>
  <si>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</si>
  <si>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</si>
  <si>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</si>
  <si>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</si>
  <si>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</si>
  <si>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</si>
  <si>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</si>
  <si>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</si>
  <si>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</si>
  <si>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</si>
  <si>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</si>
  <si>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</si>
  <si>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</si>
  <si>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</si>
  <si>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</si>
  <si>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</si>
  <si>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</si>
  <si>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</si>
  <si>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</si>
  <si>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</si>
  <si>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</si>
  <si>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</si>
  <si>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</si>
  <si>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</si>
  <si>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</si>
  <si>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</si>
  <si>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</si>
  <si>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</si>
  <si>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</si>
  <si>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</si>
  <si>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</si>
  <si>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</si>
  <si>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</si>
  <si>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</si>
  <si>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</si>
  <si>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</si>
  <si>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</si>
  <si>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</si>
  <si>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</si>
  <si>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</si>
  <si>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</si>
  <si>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</si>
  <si>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</si>
  <si>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</si>
  <si>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</si>
  <si>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</si>
  <si>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</si>
  <si>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</si>
  <si>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</si>
  <si>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</si>
  <si>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</si>
  <si>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</si>
  <si>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</si>
  <si>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</si>
  <si>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</si>
  <si>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</si>
  <si>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</si>
  <si>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</si>
  <si>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</si>
  <si>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</si>
  <si>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</si>
  <si>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</si>
  <si>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</si>
  <si>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</si>
  <si>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</si>
  <si>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</si>
  <si>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</si>
  <si>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</si>
  <si>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</si>
  <si>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</si>
  <si>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</si>
  <si>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</si>
  <si>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</si>
  <si>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</si>
  <si>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</si>
  <si>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</si>
  <si>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</si>
  <si>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</si>
  <si>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</si>
  <si>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</si>
  <si>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</si>
  <si>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</si>
  <si>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</si>
  <si>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</si>
  <si>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</si>
  <si>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</si>
  <si>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</si>
  <si>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</si>
  <si>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</si>
  <si>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</si>
  <si>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</si>
  <si>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</si>
  <si>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</si>
  <si>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</si>
  <si>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</si>
  <si>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</si>
  <si>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</si>
  <si>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</si>
  <si>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</si>
  <si>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</si>
  <si>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</si>
  <si>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</si>
  <si>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</si>
  <si>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</si>
  <si>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</si>
  <si>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</si>
  <si>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</si>
  <si>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</si>
  <si>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</si>
  <si>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</si>
  <si>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</si>
  <si>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</si>
  <si>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</si>
  <si>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</si>
  <si>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</si>
  <si>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</si>
  <si>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</si>
  <si>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</si>
  <si>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</si>
  <si>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</si>
  <si>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</si>
  <si>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</si>
  <si>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</si>
  <si>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</si>
  <si>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</si>
  <si>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</si>
  <si>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</si>
  <si>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</si>
  <si>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</si>
  <si>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</si>
  <si>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</si>
  <si>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</si>
  <si>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</si>
  <si>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</si>
  <si>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</si>
  <si>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</si>
  <si>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</si>
  <si>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</si>
  <si>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</si>
  <si>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</si>
  <si>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</si>
  <si>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</si>
  <si>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</si>
  <si>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</si>
  <si>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</si>
  <si>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</si>
  <si>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</si>
  <si>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</si>
  <si>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</si>
  <si>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</si>
  <si>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</si>
  <si>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</si>
  <si>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</si>
  <si>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</si>
  <si>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</si>
  <si>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</si>
  <si>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</si>
  <si>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</si>
  <si>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</si>
  <si>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</si>
  <si>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</si>
  <si>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</si>
  <si>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</si>
  <si>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</si>
  <si>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</si>
  <si>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</si>
  <si>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</si>
  <si>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</si>
  <si>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</si>
  <si>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</si>
  <si>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</si>
  <si>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</si>
  <si>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</si>
  <si>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</si>
  <si>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</si>
  <si>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</si>
  <si>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</si>
  <si>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</si>
  <si>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</si>
  <si>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</si>
  <si>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</si>
  <si>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</si>
  <si>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</si>
  <si>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</si>
  <si>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</si>
  <si>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</si>
  <si>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</si>
  <si>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</si>
  <si>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</si>
  <si>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</si>
  <si>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</si>
  <si>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</si>
  <si>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</si>
  <si>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</si>
  <si>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</si>
  <si>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</si>
  <si>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</si>
  <si>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</si>
  <si>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</si>
  <si>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</si>
  <si>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</si>
  <si>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</si>
  <si>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</si>
  <si>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</si>
  <si>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</si>
  <si>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</si>
  <si>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</si>
  <si>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</si>
  <si>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</si>
  <si>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</si>
  <si>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</si>
  <si>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</si>
  <si>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</si>
  <si>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</si>
  <si>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</si>
  <si>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</si>
  <si>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</si>
  <si>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</si>
  <si>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</si>
  <si>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</si>
  <si>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</si>
  <si>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</si>
  <si>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</si>
  <si>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</si>
  <si>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</si>
  <si>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</si>
  <si>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</si>
  <si>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</si>
  <si>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</si>
  <si>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</si>
  <si>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</si>
  <si>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</si>
  <si>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</si>
  <si>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</si>
  <si>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</si>
  <si>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</si>
  <si>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</si>
  <si>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</si>
  <si>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</si>
  <si>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</si>
  <si>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</si>
  <si>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</si>
  <si>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</si>
  <si>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</si>
  <si>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</si>
  <si>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</si>
  <si>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</si>
  <si>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</si>
  <si>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</si>
  <si>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</si>
  <si>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</si>
  <si>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</si>
  <si>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</si>
  <si>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</si>
  <si>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</si>
  <si>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</si>
  <si>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</si>
  <si>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</si>
  <si>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</si>
  <si>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</si>
  <si>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</si>
  <si>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</si>
  <si>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</si>
  <si>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</si>
  <si>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</si>
  <si>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</si>
  <si>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</si>
  <si>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</si>
  <si>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</si>
  <si>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</si>
  <si>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</si>
  <si>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</si>
  <si>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</si>
  <si>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</si>
  <si>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</si>
  <si>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</si>
  <si>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</si>
  <si>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</si>
  <si>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</si>
  <si>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</si>
  <si>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</si>
  <si>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</si>
  <si>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</si>
  <si>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</si>
  <si>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</si>
  <si>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</si>
  <si>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</si>
  <si>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</si>
  <si>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</si>
  <si>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</si>
  <si>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</si>
  <si>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</si>
  <si>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</si>
  <si>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</si>
  <si>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</si>
  <si>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</si>
  <si>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</si>
  <si>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</si>
  <si>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</si>
  <si>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</si>
  <si>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</si>
  <si>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</si>
  <si>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</si>
  <si>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</si>
  <si>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</si>
  <si>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</si>
  <si>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</si>
  <si>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</si>
  <si>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</si>
  <si>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</si>
  <si>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</si>
  <si>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</si>
  <si>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</si>
  <si>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</si>
  <si>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</si>
  <si>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</si>
  <si>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</si>
  <si>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</si>
  <si>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</si>
  <si>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</si>
  <si>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</si>
  <si>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</si>
  <si>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</si>
  <si>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</si>
  <si>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</si>
  <si>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</si>
  <si>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</si>
  <si>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</si>
  <si>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</si>
  <si>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</si>
  <si>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</si>
  <si>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</si>
  <si>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</si>
  <si>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</si>
  <si>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</si>
  <si>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</si>
  <si>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</si>
  <si>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</si>
  <si>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</si>
  <si>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</si>
  <si>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</si>
  <si>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</si>
  <si>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</si>
  <si>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</si>
  <si>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</si>
  <si>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</si>
  <si>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</si>
  <si>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</si>
  <si>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</si>
  <si>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</si>
  <si>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</si>
  <si>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</si>
  <si>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</si>
  <si>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</si>
  <si>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</si>
  <si>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</si>
  <si>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</si>
  <si>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</si>
  <si>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</si>
  <si>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</si>
  <si>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</si>
  <si>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</si>
  <si>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</si>
  <si>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</si>
  <si>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</si>
  <si>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</si>
  <si>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</si>
  <si>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</si>
  <si>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</si>
  <si>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</si>
  <si>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</si>
  <si>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</si>
  <si>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</si>
  <si>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</si>
  <si>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</si>
  <si>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</si>
  <si>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</si>
  <si>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</si>
  <si>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</si>
  <si>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</si>
  <si>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</si>
  <si>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</si>
  <si>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</si>
  <si>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</si>
  <si>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</si>
  <si>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</si>
  <si>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</si>
  <si>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</si>
  <si>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</si>
  <si>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</si>
  <si>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</si>
  <si>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</si>
  <si>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</si>
  <si>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</si>
  <si>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</si>
  <si>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</si>
  <si>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</si>
  <si>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</si>
  <si>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</si>
  <si>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</si>
  <si>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</si>
  <si>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</si>
  <si>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</si>
  <si>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</si>
  <si>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</si>
  <si>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</si>
  <si>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</si>
  <si>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</si>
  <si>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</si>
  <si>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</si>
  <si>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</si>
  <si>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</si>
  <si>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</si>
  <si>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</si>
  <si>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</si>
  <si>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</si>
  <si>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</si>
  <si>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</si>
  <si>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</si>
  <si>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</si>
  <si>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</si>
  <si>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</si>
  <si>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</si>
  <si>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</si>
  <si>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</si>
  <si>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</si>
  <si>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</si>
  <si>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</si>
  <si>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</si>
  <si>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</si>
  <si>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</si>
  <si>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</si>
  <si>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</si>
  <si>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</si>
  <si>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</si>
  <si>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</si>
  <si>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</si>
  <si>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</si>
  <si>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</si>
  <si>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</si>
  <si>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</si>
  <si>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</si>
  <si>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</si>
  <si>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</si>
  <si>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</si>
  <si>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</si>
  <si>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</si>
  <si>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</si>
  <si>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</si>
  <si>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</si>
  <si>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</si>
  <si>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</si>
  <si>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</si>
  <si>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</si>
  <si>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</si>
  <si>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</si>
  <si>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</si>
  <si>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</si>
  <si>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</si>
  <si>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</si>
  <si>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</si>
  <si>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</si>
  <si>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</si>
  <si>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</si>
  <si>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</si>
  <si>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</si>
  <si>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</si>
  <si>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</si>
  <si>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</si>
  <si>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</si>
  <si>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</si>
  <si>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</si>
  <si>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</si>
  <si>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</si>
  <si>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</si>
  <si>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</si>
  <si>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</si>
  <si>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</si>
  <si>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</si>
  <si>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</si>
  <si>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</si>
  <si>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</si>
  <si>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</si>
  <si>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</si>
  <si>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</si>
  <si>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</si>
  <si>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</si>
  <si>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</si>
  <si>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</si>
  <si>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</si>
  <si>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</si>
  <si>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</si>
  <si>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</si>
  <si>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</si>
  <si>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</si>
  <si>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</si>
  <si>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</si>
  <si>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</si>
  <si>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</si>
  <si>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</si>
  <si>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</si>
  <si>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</si>
  <si>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</si>
  <si>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</si>
  <si>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</si>
  <si>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</si>
  <si>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</si>
  <si>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</si>
  <si>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</si>
  <si>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</si>
  <si>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</si>
  <si>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</si>
  <si>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</si>
  <si>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</si>
  <si>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</si>
  <si>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</si>
  <si>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</si>
  <si>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</si>
  <si>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</si>
  <si>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</si>
  <si>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</si>
  <si>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</si>
  <si>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</si>
  <si>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</si>
  <si>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</si>
  <si>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</si>
  <si>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</si>
  <si>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</si>
  <si>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</si>
  <si>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</si>
  <si>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</si>
  <si>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</si>
  <si>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</si>
  <si>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</si>
  <si>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</si>
  <si>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</si>
  <si>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</si>
  <si>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</si>
  <si>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</si>
  <si>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</si>
  <si>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</si>
  <si>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</si>
  <si>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</si>
  <si>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</si>
  <si>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</si>
  <si>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</si>
  <si>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</si>
  <si>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</si>
  <si>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</si>
  <si>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</si>
  <si>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</si>
  <si>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</si>
  <si>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</si>
  <si>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</si>
  <si>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</si>
  <si>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</si>
  <si>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</si>
  <si>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</si>
  <si>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</si>
  <si>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</si>
  <si>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</si>
  <si>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</si>
  <si>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</si>
  <si>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</si>
  <si>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</si>
  <si>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</si>
  <si>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</si>
  <si>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</si>
  <si>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</si>
  <si>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</si>
  <si>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</si>
  <si>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</si>
  <si>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</si>
  <si>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</si>
  <si>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</si>
  <si>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</si>
  <si>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</si>
  <si>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</si>
  <si>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</si>
  <si>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</si>
  <si>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</si>
  <si>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</si>
  <si>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</si>
  <si>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</si>
  <si>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</si>
  <si>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</si>
  <si>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</si>
  <si>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</si>
  <si>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</si>
  <si>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</si>
  <si>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</si>
  <si>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</si>
  <si>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</si>
  <si>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</si>
  <si>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</si>
  <si>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</si>
  <si>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</si>
  <si>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</si>
  <si>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</si>
  <si>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</si>
  <si>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</si>
  <si>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</si>
  <si>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</si>
  <si>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</si>
  <si>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</si>
  <si>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</si>
  <si>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</si>
  <si>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</si>
  <si>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</si>
  <si>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</si>
  <si>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</si>
  <si>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</si>
  <si>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</si>
  <si>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</si>
  <si>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</si>
  <si>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</si>
  <si>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</si>
  <si>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</si>
  <si>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</si>
  <si>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</si>
  <si>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</si>
  <si>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</si>
  <si>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</si>
  <si>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</si>
  <si>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</si>
  <si>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</si>
  <si>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</si>
  <si>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</si>
  <si>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</si>
  <si>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</si>
  <si>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</si>
  <si>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</si>
  <si>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</si>
  <si>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</si>
  <si>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</si>
  <si>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</si>
  <si>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</si>
  <si>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</si>
  <si>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</si>
  <si>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</si>
  <si>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</si>
  <si>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</si>
  <si>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</si>
  <si>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</si>
  <si>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</si>
  <si>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</si>
  <si>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</si>
  <si>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</si>
  <si>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</si>
  <si>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</si>
  <si>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</si>
  <si>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</si>
  <si>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</si>
  <si>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</si>
  <si>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</si>
  <si>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</si>
  <si>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</si>
  <si>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</si>
  <si>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</si>
  <si>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</si>
  <si>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</si>
  <si>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</si>
  <si>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</si>
  <si>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</si>
  <si>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</si>
  <si>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</si>
  <si>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</si>
  <si>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</si>
  <si>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</si>
  <si>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</si>
  <si>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</si>
  <si>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</si>
  <si>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</si>
  <si>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</si>
  <si>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</si>
  <si>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</si>
  <si>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</si>
  <si>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</si>
  <si>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</si>
  <si>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</si>
  <si>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</si>
  <si>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</si>
  <si>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</si>
  <si>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</si>
  <si>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</si>
  <si>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</si>
  <si>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</si>
  <si>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</si>
  <si>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</si>
  <si>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</si>
  <si>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</si>
  <si>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</si>
  <si>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</si>
  <si>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</si>
  <si>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</si>
  <si>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</si>
  <si>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</si>
  <si>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</si>
  <si>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</si>
  <si>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</si>
  <si>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</si>
  <si>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</si>
  <si>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</si>
  <si>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</si>
  <si>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</si>
  <si>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</si>
  <si>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</si>
  <si>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</si>
  <si>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</si>
  <si>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</si>
  <si>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</si>
  <si>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</si>
  <si>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</si>
  <si>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</si>
  <si>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</si>
  <si>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</si>
  <si>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</si>
  <si>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</si>
  <si>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</si>
  <si>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</si>
  <si>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</si>
  <si>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</si>
  <si>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</si>
  <si>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</si>
  <si>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</si>
  <si>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</si>
  <si>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</si>
  <si>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</si>
  <si>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</si>
  <si>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</si>
  <si>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</si>
  <si>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</si>
  <si>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</si>
  <si>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</si>
  <si>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</si>
  <si>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</si>
  <si>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</si>
  <si>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</si>
  <si>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</si>
  <si>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</si>
  <si>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</si>
  <si>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</si>
  <si>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</si>
  <si>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</si>
  <si>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</si>
  <si>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</si>
  <si>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</si>
  <si>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</si>
  <si>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</si>
  <si>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</si>
  <si>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</si>
  <si>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</si>
  <si>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</si>
  <si>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</si>
  <si>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</si>
  <si>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</si>
  <si>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</si>
  <si>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</si>
  <si>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</si>
  <si>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</si>
  <si>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</si>
  <si>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</si>
  <si>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</si>
  <si>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</si>
  <si>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</si>
  <si>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</si>
  <si>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</si>
  <si>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</si>
  <si>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</si>
  <si>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</si>
  <si>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</si>
  <si>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</si>
  <si>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</si>
  <si>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</si>
  <si>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</si>
  <si>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</si>
  <si>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</si>
  <si>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</si>
  <si>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</si>
  <si>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</si>
  <si>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</si>
  <si>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</si>
  <si>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</si>
  <si>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</si>
  <si>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</si>
  <si>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</si>
  <si>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</si>
  <si>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</si>
  <si>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</si>
  <si>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</si>
  <si>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</si>
  <si>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</si>
  <si>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</si>
  <si>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</si>
  <si>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</si>
  <si>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</si>
  <si>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</si>
  <si>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</si>
  <si>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</si>
  <si>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</si>
  <si>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</si>
  <si>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</si>
  <si>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</si>
  <si>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</si>
  <si>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</si>
  <si>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</si>
  <si>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</si>
  <si>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</si>
  <si>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</si>
  <si>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</si>
  <si>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</si>
  <si>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</si>
  <si>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</si>
  <si>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</si>
  <si>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</si>
  <si>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</si>
  <si>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</si>
  <si>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</si>
  <si>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</si>
  <si>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</si>
  <si>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</si>
  <si>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</si>
  <si>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</si>
  <si>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</si>
  <si>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</si>
  <si>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</si>
  <si>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</si>
  <si>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</si>
  <si>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</si>
  <si>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</si>
  <si>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</si>
  <si>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</si>
  <si>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</si>
  <si>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</si>
  <si>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</si>
  <si>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</si>
  <si>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</si>
  <si>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</si>
  <si>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</si>
  <si>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</si>
  <si>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</si>
  <si>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</si>
  <si>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</si>
  <si>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</si>
  <si>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</si>
  <si>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</si>
  <si>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</si>
  <si>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</si>
  <si>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</si>
  <si>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</si>
  <si>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</si>
  <si>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</si>
  <si>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</si>
  <si>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</si>
  <si>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</si>
  <si>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</si>
  <si>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</si>
  <si>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</si>
  <si>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</si>
  <si>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</si>
  <si>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</si>
  <si>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</si>
  <si>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</si>
  <si>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</si>
  <si>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</si>
  <si>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</si>
  <si>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</si>
  <si>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</si>
  <si>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</si>
  <si>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</si>
  <si>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</si>
  <si>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</si>
  <si>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</si>
  <si>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</si>
  <si>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</si>
  <si>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</si>
  <si>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</si>
  <si>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</si>
  <si>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</si>
  <si>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</si>
  <si>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</si>
  <si>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</si>
  <si>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</si>
  <si>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</si>
  <si>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</si>
  <si>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</si>
  <si>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</si>
  <si>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</si>
  <si>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</si>
  <si>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</si>
  <si>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</si>
  <si>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</si>
  <si>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</si>
  <si>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</si>
  <si>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</si>
  <si>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</si>
  <si>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</si>
  <si>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</si>
  <si>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</si>
  <si>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</si>
  <si>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</si>
  <si>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</si>
  <si>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</si>
  <si>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</si>
  <si>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</si>
  <si>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</si>
  <si>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</si>
  <si>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</si>
  <si>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</si>
  <si>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</si>
  <si>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</si>
  <si>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</si>
  <si>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</si>
  <si>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</si>
  <si>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</si>
  <si>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</si>
  <si>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</si>
  <si>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</si>
  <si>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</si>
  <si>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</si>
  <si>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</si>
  <si>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</si>
  <si>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</si>
  <si>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</si>
  <si>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</si>
  <si>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</si>
  <si>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</si>
  <si>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</si>
  <si>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</si>
  <si>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</si>
  <si>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</si>
  <si>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</si>
  <si>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</si>
  <si>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</si>
  <si>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</si>
  <si>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</si>
  <si>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</si>
  <si>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</si>
  <si>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</si>
  <si>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</si>
  <si>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</si>
  <si>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</si>
  <si>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</si>
  <si>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</si>
  <si>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</si>
  <si>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</si>
  <si>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</si>
  <si>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</si>
  <si>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</si>
  <si>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</si>
  <si>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</si>
  <si>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</si>
  <si>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</si>
  <si>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</si>
  <si>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</si>
  <si>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</si>
  <si>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</si>
  <si>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</si>
  <si>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</si>
  <si>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</si>
  <si>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</si>
  <si>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</si>
  <si>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</si>
  <si>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</si>
  <si>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</si>
  <si>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</si>
  <si>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</si>
  <si>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</si>
  <si>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</si>
  <si>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</si>
  <si>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</si>
  <si>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</si>
  <si>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</si>
  <si>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</si>
  <si>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</si>
  <si>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</si>
  <si>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</si>
  <si>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</si>
  <si>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</si>
  <si>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</si>
  <si>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</si>
  <si>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</si>
  <si>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</si>
  <si>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</si>
  <si>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</si>
  <si>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</si>
  <si>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</si>
  <si>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</si>
  <si>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</si>
  <si>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</si>
  <si>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</si>
  <si>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</si>
  <si>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</si>
  <si>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</si>
  <si>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</si>
  <si>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</si>
  <si>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</si>
  <si>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</si>
  <si>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</si>
  <si>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</si>
  <si>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</si>
  <si>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</si>
  <si>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</si>
  <si>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</si>
  <si>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</si>
  <si>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</si>
  <si>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</si>
  <si>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</si>
  <si>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</si>
  <si>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</si>
  <si>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</si>
  <si>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</si>
  <si>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</si>
  <si>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</si>
  <si>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</si>
  <si>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</si>
  <si>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</si>
  <si>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</si>
  <si>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</si>
  <si>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</si>
  <si>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</si>
  <si>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</si>
  <si>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</si>
  <si>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</si>
  <si>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</si>
  <si>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</si>
  <si>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</si>
  <si>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</si>
  <si>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</si>
  <si>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</si>
  <si>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</si>
  <si>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</si>
  <si>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</si>
  <si>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</si>
  <si>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</si>
  <si>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</si>
  <si>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</si>
  <si>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</si>
  <si>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</si>
  <si>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</si>
  <si>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</si>
  <si>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</si>
  <si>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</si>
  <si>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</si>
  <si>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</si>
  <si>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</si>
  <si>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</si>
  <si>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</si>
  <si>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</si>
  <si>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</si>
  <si>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</si>
  <si>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</si>
  <si>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</si>
  <si>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</si>
  <si>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</si>
  <si>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</si>
  <si>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</si>
  <si>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</si>
  <si>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</si>
  <si>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</si>
  <si>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</si>
  <si>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</si>
  <si>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</si>
  <si>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</si>
  <si>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</si>
  <si>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</si>
  <si>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</si>
  <si>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</si>
  <si>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</si>
  <si>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</si>
  <si>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</si>
  <si>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</si>
  <si>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</si>
  <si>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</si>
  <si>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</si>
  <si>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</si>
  <si>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</si>
  <si>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</si>
  <si>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</si>
  <si>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</si>
  <si>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</si>
  <si>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</si>
  <si>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</si>
  <si>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</si>
  <si>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</si>
  <si>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</si>
  <si>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</si>
  <si>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</si>
  <si>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</si>
  <si>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</si>
  <si>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</si>
  <si>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</si>
  <si>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</si>
  <si>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</si>
  <si>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</si>
  <si>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</si>
  <si>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</si>
  <si>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</si>
  <si>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</si>
  <si>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</si>
  <si>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</si>
  <si>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</si>
  <si>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</si>
  <si>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</si>
  <si>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</si>
  <si>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</si>
  <si>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</si>
  <si>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</si>
  <si>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</si>
  <si>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</si>
  <si>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</si>
  <si>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</si>
  <si>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</si>
  <si>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</si>
  <si>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</si>
  <si>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</si>
  <si>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</si>
  <si>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</si>
  <si>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</si>
  <si>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</si>
  <si>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</si>
  <si>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</si>
  <si>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</si>
  <si>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</si>
  <si>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</si>
  <si>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</si>
  <si>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</si>
  <si>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</si>
  <si>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</si>
  <si>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</si>
  <si>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</si>
  <si>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</si>
  <si>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</si>
  <si>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</si>
  <si>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</si>
  <si>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</si>
  <si>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</si>
  <si>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</si>
  <si>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</si>
  <si>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</si>
  <si>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</si>
  <si>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</si>
  <si>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</si>
  <si>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</si>
  <si>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</si>
  <si>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</si>
  <si>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</si>
  <si>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</si>
  <si>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</si>
  <si>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</si>
  <si>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</si>
  <si>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</si>
  <si>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</si>
  <si>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</si>
  <si>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</si>
  <si>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</si>
  <si>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</si>
  <si>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</si>
  <si>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</si>
  <si>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</si>
  <si>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</si>
  <si>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</si>
  <si>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</si>
  <si>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</si>
  <si>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</si>
  <si>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</si>
  <si>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</si>
  <si>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</si>
  <si>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</si>
  <si>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</si>
  <si>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</si>
  <si>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</si>
  <si>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</si>
  <si>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</si>
  <si>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</si>
  <si>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</si>
  <si>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</si>
  <si>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</si>
  <si>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</si>
  <si>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</si>
  <si>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</si>
  <si>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</si>
  <si>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</si>
  <si>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</si>
  <si>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</si>
  <si>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</si>
  <si>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</si>
  <si>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</si>
  <si>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</si>
  <si>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</si>
  <si>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</si>
  <si>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</si>
  <si>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</si>
  <si>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</si>
  <si>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</si>
  <si>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</si>
  <si>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</si>
  <si>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</si>
  <si>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</si>
  <si>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</si>
  <si>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</si>
  <si>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</si>
  <si>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</si>
  <si>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</si>
  <si>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</si>
  <si>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</si>
  <si>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</si>
  <si>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</si>
  <si>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</si>
  <si>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</si>
  <si>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</si>
  <si>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</si>
  <si>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</si>
  <si>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</si>
  <si>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</si>
  <si>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</si>
  <si>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</si>
  <si>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</si>
  <si>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</si>
  <si>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</si>
  <si>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</si>
  <si>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</si>
  <si>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</si>
  <si>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</si>
  <si>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</si>
  <si>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</si>
  <si>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</si>
  <si>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</si>
  <si>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</si>
  <si>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</si>
  <si>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</si>
  <si>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</si>
  <si>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</si>
  <si>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</si>
  <si>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</si>
  <si>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</si>
  <si>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</si>
  <si>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</si>
  <si>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</si>
  <si>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</si>
  <si>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</si>
  <si>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</si>
  <si>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</si>
  <si>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</si>
  <si>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</si>
  <si>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</si>
  <si>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</si>
  <si>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</si>
  <si>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</si>
  <si>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</si>
  <si>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</si>
  <si>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</si>
  <si>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</si>
  <si>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</si>
  <si>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</si>
  <si>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</si>
  <si>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</si>
  <si>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</si>
  <si>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</si>
  <si>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</si>
  <si>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</si>
  <si>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</si>
  <si>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</si>
  <si>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</si>
  <si>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</si>
  <si>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</si>
  <si>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</si>
  <si>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</si>
  <si>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</si>
  <si>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</si>
  <si>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</si>
  <si>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</si>
  <si>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</si>
  <si>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</si>
  <si>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</si>
  <si>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</si>
  <si>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</si>
  <si>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</si>
  <si>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</si>
  <si>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</si>
  <si>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</si>
  <si>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</si>
  <si>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</si>
  <si>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</si>
  <si>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</si>
  <si>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</si>
  <si>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</si>
  <si>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</si>
  <si>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</si>
  <si>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</si>
  <si>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</si>
  <si>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</si>
  <si>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</si>
  <si>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</si>
  <si>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</si>
  <si>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</si>
  <si>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</si>
  <si>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</si>
  <si>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</si>
  <si>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</si>
  <si>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</si>
  <si>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</si>
  <si>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</si>
  <si>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</si>
  <si>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</si>
  <si>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</si>
  <si>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</si>
  <si>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</si>
  <si>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</si>
  <si>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</si>
  <si>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</si>
  <si>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</si>
  <si>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</si>
  <si>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</si>
  <si>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</si>
  <si>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</si>
  <si>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</si>
  <si>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</si>
  <si>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</si>
  <si>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</si>
  <si>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</si>
  <si>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</si>
  <si>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</si>
  <si>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</si>
  <si>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</si>
  <si>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</si>
  <si>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</si>
  <si>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</si>
  <si>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</si>
  <si>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</si>
  <si>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</si>
  <si>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</si>
  <si>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</si>
  <si>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</si>
  <si>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</si>
  <si>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</si>
  <si>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</si>
  <si>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</si>
  <si>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</si>
  <si>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</si>
  <si>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</si>
  <si>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</si>
  <si>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</si>
  <si>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</si>
  <si>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</si>
  <si>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</si>
  <si>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</si>
  <si>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</si>
  <si>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</si>
  <si>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</si>
  <si>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</si>
  <si>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</si>
  <si>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</si>
  <si>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</si>
  <si>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</si>
  <si>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</si>
  <si>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</si>
  <si>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</si>
  <si>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</si>
  <si>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</si>
  <si>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</si>
  <si>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</si>
  <si>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</si>
  <si>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</si>
  <si>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</si>
  <si>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</si>
  <si>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</si>
  <si>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</si>
  <si>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</si>
  <si>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</si>
  <si>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</si>
  <si>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</si>
  <si>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</si>
  <si>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</si>
  <si>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</si>
  <si>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</si>
  <si>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</si>
  <si>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</si>
  <si>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</si>
  <si>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</si>
  <si>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</si>
  <si>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</si>
  <si>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</si>
  <si>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</si>
  <si>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</si>
  <si>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</si>
  <si>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</si>
  <si>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</si>
  <si>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</si>
  <si>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</si>
  <si>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</si>
  <si>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</si>
  <si>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</si>
  <si>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</si>
  <si>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</si>
  <si>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</si>
  <si>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</si>
  <si>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</si>
  <si>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</si>
  <si>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</si>
  <si>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</si>
  <si>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</si>
  <si>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</si>
  <si>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</si>
  <si>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</si>
  <si>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</si>
  <si>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</si>
  <si>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</si>
  <si>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</si>
  <si>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</si>
  <si>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</si>
  <si>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</si>
  <si>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</si>
  <si>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</si>
  <si>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</si>
  <si>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</si>
  <si>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</si>
  <si>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</si>
  <si>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</si>
  <si>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</si>
  <si>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</si>
  <si>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</si>
  <si>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</si>
  <si>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</si>
  <si>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</si>
  <si>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</si>
  <si>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</si>
  <si>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</si>
  <si>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</si>
  <si>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</si>
  <si>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</si>
  <si>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</si>
  <si>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</si>
  <si>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</si>
  <si>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</si>
  <si>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</si>
  <si>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</si>
  <si>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</si>
  <si>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</si>
  <si>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</si>
  <si>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</si>
  <si>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</si>
  <si>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</si>
  <si>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</si>
  <si>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</si>
  <si>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</si>
  <si>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</si>
  <si>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</si>
  <si>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</si>
  <si>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</si>
  <si>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</si>
  <si>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</si>
  <si>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</si>
  <si>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</si>
  <si>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</si>
  <si>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</si>
  <si>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</si>
  <si>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</si>
  <si>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</si>
  <si>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</si>
  <si>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</si>
  <si>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</si>
  <si>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</si>
  <si>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</si>
  <si>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</si>
  <si>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</si>
  <si>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</si>
  <si>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</si>
  <si>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</si>
  <si>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</si>
  <si>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</si>
  <si>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</si>
  <si>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</si>
  <si>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</si>
  <si>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</si>
  <si>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</si>
  <si>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</si>
  <si>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</si>
  <si>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</si>
  <si>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</si>
  <si>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</si>
  <si>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</si>
  <si>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</si>
  <si>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</si>
  <si>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</si>
  <si>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</si>
  <si>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</si>
  <si>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</si>
  <si>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</si>
  <si>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</si>
  <si>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</si>
  <si>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</si>
  <si>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</si>
  <si>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</si>
  <si>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</si>
  <si>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</si>
  <si>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</si>
  <si>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</si>
  <si>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</si>
  <si>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</si>
  <si>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</si>
  <si>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</si>
  <si>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</si>
  <si>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</si>
  <si>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</si>
  <si>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</si>
  <si>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</si>
  <si>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</si>
  <si>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</si>
  <si>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</si>
  <si>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</si>
  <si>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</si>
  <si>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</si>
  <si>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</si>
  <si>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</si>
  <si>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</si>
  <si>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</si>
  <si>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</si>
  <si>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</si>
  <si>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</si>
  <si>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</si>
  <si>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</si>
  <si>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</si>
  <si>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</si>
  <si>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</si>
  <si>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</si>
  <si>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</si>
  <si>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</si>
  <si>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</si>
  <si>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</si>
  <si>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</si>
  <si>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</si>
  <si>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</si>
  <si>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</si>
  <si>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</si>
  <si>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</si>
  <si>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</si>
  <si>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</si>
  <si>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</si>
  <si>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</si>
  <si>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</si>
  <si>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</si>
  <si>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</si>
  <si>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</si>
  <si>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</si>
  <si>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</si>
  <si>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</si>
  <si>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</si>
  <si>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</si>
  <si>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</si>
  <si>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</si>
  <si>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</si>
  <si>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</si>
  <si>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</si>
  <si>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</si>
  <si>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</si>
  <si>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</si>
  <si>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</si>
  <si>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</si>
  <si>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</si>
  <si>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</si>
  <si>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</si>
  <si>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</si>
  <si>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</si>
  <si>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</si>
  <si>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</si>
  <si>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</si>
  <si>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</si>
  <si>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</si>
  <si>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</si>
  <si>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</si>
  <si>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</si>
  <si>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</si>
  <si>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</si>
  <si>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</si>
  <si>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</si>
  <si>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</si>
  <si>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</si>
  <si>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</si>
  <si>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</si>
  <si>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</si>
  <si>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</si>
  <si>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</si>
  <si>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</si>
  <si>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</si>
  <si>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</si>
  <si>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</si>
  <si>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</si>
  <si>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</si>
  <si>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</si>
  <si>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</si>
  <si>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</si>
  <si>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</si>
  <si>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</si>
  <si>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</si>
  <si>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</si>
  <si>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</si>
  <si>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</si>
  <si>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</si>
  <si>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</si>
  <si>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</si>
  <si>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</si>
  <si>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</si>
  <si>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</si>
  <si>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</si>
  <si>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</si>
  <si>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</si>
  <si>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</si>
  <si>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</si>
  <si>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</si>
  <si>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</si>
  <si>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</si>
  <si>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</si>
  <si>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</si>
  <si>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</si>
  <si>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</si>
  <si>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</si>
  <si>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</si>
  <si>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</si>
  <si>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</si>
  <si>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</si>
  <si>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</si>
  <si>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</si>
  <si>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</si>
  <si>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</si>
  <si>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</si>
  <si>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</si>
  <si>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</si>
  <si>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</si>
  <si>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</si>
  <si>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</si>
  <si>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</si>
  <si>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</si>
  <si>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</si>
  <si>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</si>
  <si>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</si>
  <si>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</si>
  <si>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</si>
  <si>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</si>
  <si>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</si>
  <si>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</si>
  <si>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</si>
  <si>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</si>
  <si>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</si>
  <si>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</si>
  <si>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</si>
  <si>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</si>
  <si>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</si>
  <si>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</si>
  <si>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</si>
  <si>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</si>
  <si>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</si>
  <si>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</si>
  <si>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</si>
  <si>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</si>
  <si>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</si>
  <si>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</si>
  <si>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</si>
  <si>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</si>
  <si>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</si>
  <si>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</si>
  <si>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</si>
  <si>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</si>
  <si>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</si>
  <si>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</si>
  <si>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</si>
  <si>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</si>
  <si>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</si>
  <si>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</si>
  <si>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</si>
  <si>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</si>
  <si>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</si>
  <si>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</si>
  <si>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</si>
  <si>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</si>
  <si>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</si>
  <si>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</si>
  <si>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</si>
  <si>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</si>
  <si>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</si>
  <si>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</si>
  <si>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</si>
  <si>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</si>
  <si>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</si>
  <si>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</si>
  <si>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</si>
  <si>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</si>
  <si>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</si>
  <si>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</si>
  <si>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</si>
  <si>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</si>
  <si>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</si>
  <si>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</si>
  <si>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</si>
  <si>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</si>
  <si>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</si>
  <si>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</si>
  <si>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</si>
  <si>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</si>
  <si>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</si>
  <si>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</si>
  <si>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</si>
  <si>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</si>
  <si>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</si>
  <si>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</si>
  <si>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</si>
  <si>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</si>
  <si>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</si>
  <si>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</si>
  <si>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</si>
  <si>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</si>
  <si>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</si>
  <si>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</si>
  <si>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</si>
  <si>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</si>
  <si>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</si>
  <si>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</si>
  <si>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</si>
  <si>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</si>
  <si>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</si>
  <si>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</si>
  <si>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</si>
  <si>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</si>
  <si>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</si>
  <si>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</si>
  <si>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</si>
  <si>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</si>
  <si>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</si>
  <si>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</si>
  <si>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</si>
  <si>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</si>
  <si>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</si>
  <si>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</si>
  <si>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</si>
  <si>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</si>
  <si>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</si>
  <si>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</si>
  <si>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</si>
  <si>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</si>
  <si>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</si>
  <si>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</si>
  <si>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</si>
  <si>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</si>
  <si>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</si>
  <si>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</si>
  <si>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</si>
  <si>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</si>
  <si>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</si>
  <si>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</si>
  <si>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</si>
  <si>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</si>
  <si>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</si>
  <si>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</si>
  <si>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</si>
  <si>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</si>
  <si>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</si>
  <si>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</si>
  <si>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</si>
  <si>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</si>
  <si>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</si>
  <si>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</si>
  <si>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</si>
  <si>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</si>
  <si>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</si>
  <si>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</si>
  <si>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</si>
  <si>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</si>
  <si>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</si>
  <si>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</si>
  <si>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</si>
  <si>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</si>
  <si>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</si>
  <si>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</si>
  <si>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</si>
  <si>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</si>
  <si>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</si>
  <si>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</si>
  <si>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</si>
  <si>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</si>
  <si>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</si>
  <si>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</si>
  <si>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</si>
  <si>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</si>
  <si>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</si>
  <si>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</si>
  <si>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</si>
  <si>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</si>
  <si>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</si>
  <si>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</si>
  <si>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</si>
  <si>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</si>
  <si>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</si>
  <si>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</si>
  <si>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</si>
  <si>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</si>
  <si>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</si>
  <si>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</si>
  <si>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</si>
  <si>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</si>
  <si>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</si>
  <si>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</si>
  <si>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</si>
  <si>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</si>
  <si>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</si>
  <si>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</si>
  <si>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</si>
  <si>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</si>
  <si>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</si>
  <si>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</si>
  <si>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</si>
  <si>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</si>
  <si>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</si>
  <si>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</si>
  <si>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</si>
  <si>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</si>
  <si>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</si>
  <si>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</si>
  <si>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</si>
  <si>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</si>
  <si>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</si>
  <si>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</si>
  <si>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</si>
  <si>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</si>
  <si>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</si>
  <si>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</si>
  <si>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</si>
  <si>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</si>
  <si>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</si>
  <si>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</si>
  <si>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</si>
  <si>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</si>
  <si>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</si>
  <si>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</si>
  <si>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</si>
  <si>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</si>
  <si>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</si>
  <si>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</si>
  <si>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</si>
  <si>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</si>
  <si>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</si>
  <si>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</si>
  <si>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</si>
  <si>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</si>
  <si>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</si>
  <si>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</si>
  <si>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</si>
  <si>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</si>
  <si>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</si>
  <si>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</si>
  <si>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</si>
  <si>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</si>
  <si>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</si>
  <si>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</si>
  <si>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</si>
  <si>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</si>
  <si>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</si>
  <si>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</si>
  <si>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</si>
  <si>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</si>
  <si>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</si>
  <si>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</si>
  <si>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</si>
  <si>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</si>
  <si>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</si>
  <si>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</si>
  <si>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</si>
  <si>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</si>
  <si>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</si>
  <si>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</si>
  <si>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</si>
  <si>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</si>
  <si>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</si>
  <si>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</si>
  <si>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</si>
  <si>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</si>
  <si>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</si>
  <si>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</si>
  <si>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</si>
  <si>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</si>
  <si>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</si>
  <si>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</si>
  <si>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</si>
  <si>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</si>
  <si>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</si>
  <si>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</si>
  <si>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</si>
  <si>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</si>
  <si>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</si>
  <si>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</si>
  <si>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</si>
  <si>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</si>
  <si>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</si>
  <si>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</si>
  <si>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</si>
  <si>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</si>
  <si>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</si>
  <si>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</si>
  <si>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</si>
  <si>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</si>
  <si>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</si>
  <si>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</si>
  <si>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</si>
  <si>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</si>
  <si>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</si>
  <si>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</si>
  <si>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</si>
  <si>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</si>
  <si>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</si>
  <si>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</si>
  <si>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</si>
  <si>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</si>
  <si>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</si>
  <si>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</si>
  <si>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</si>
  <si>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</si>
  <si>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</si>
  <si>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</si>
  <si>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</si>
  <si>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</si>
  <si>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</si>
  <si>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</si>
  <si>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</si>
  <si>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</si>
  <si>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</si>
  <si>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</si>
  <si>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</si>
  <si>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</si>
  <si>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</si>
  <si>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</si>
  <si>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</si>
  <si>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</si>
  <si>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</si>
  <si>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</si>
  <si>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</si>
  <si>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</si>
  <si>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</si>
  <si>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</si>
  <si>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</si>
  <si>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</si>
  <si>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</si>
  <si>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</si>
  <si>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</si>
  <si>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</si>
  <si>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</si>
  <si>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</si>
  <si>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</si>
  <si>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</si>
  <si>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</si>
  <si>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</si>
  <si>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</si>
  <si>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</si>
  <si>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</si>
  <si>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</si>
  <si>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</si>
  <si>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</si>
  <si>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</si>
  <si>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</si>
  <si>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</si>
  <si>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</si>
  <si>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</si>
  <si>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</si>
  <si>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</si>
  <si>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</si>
  <si>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</si>
  <si>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</si>
  <si>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</si>
  <si>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</si>
  <si>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</si>
  <si>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</si>
  <si>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</si>
  <si>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</si>
  <si>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</si>
  <si>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</si>
  <si>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</si>
  <si>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</si>
  <si>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</si>
  <si>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</si>
  <si>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</si>
  <si>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</si>
  <si>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</si>
  <si>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</si>
  <si>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</si>
  <si>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</si>
  <si>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</si>
  <si>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</si>
  <si>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</si>
  <si>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</si>
  <si>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</si>
  <si>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</si>
  <si>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</si>
  <si>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</si>
  <si>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</si>
  <si>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</si>
  <si>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</si>
  <si>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</si>
  <si>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</si>
  <si>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</si>
  <si>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</si>
  <si>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</si>
  <si>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</si>
  <si>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</si>
  <si>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</si>
  <si>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</si>
  <si>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</si>
  <si>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</si>
  <si>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</si>
  <si>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</si>
  <si>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</si>
  <si>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</si>
  <si>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</si>
  <si>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</si>
  <si>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</si>
  <si>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</si>
  <si>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</si>
  <si>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</si>
  <si>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</si>
  <si>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</si>
  <si>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</si>
  <si>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</si>
  <si>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</si>
  <si>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</si>
  <si>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</si>
  <si>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</si>
  <si>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</si>
  <si>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</si>
  <si>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</si>
  <si>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</si>
  <si>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</si>
  <si>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</si>
  <si>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</si>
  <si>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</si>
  <si>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</si>
  <si>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</si>
  <si>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</si>
  <si>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</si>
  <si>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</si>
  <si>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</si>
  <si>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</si>
  <si>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</si>
  <si>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</si>
  <si>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</si>
  <si>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</si>
  <si>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</si>
  <si>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</si>
  <si>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</si>
  <si>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</si>
  <si>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</si>
  <si>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</si>
  <si>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</si>
  <si>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</si>
  <si>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</si>
  <si>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</si>
  <si>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</si>
  <si>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</si>
  <si>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</si>
  <si>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</si>
  <si>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</si>
  <si>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</si>
  <si>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</si>
  <si>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</si>
  <si>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</si>
  <si>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</si>
  <si>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</si>
  <si>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</si>
  <si>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</si>
  <si>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</si>
  <si>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</si>
  <si>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</si>
  <si>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</si>
  <si>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</si>
  <si>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</si>
  <si>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</si>
  <si>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</si>
  <si>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</si>
  <si>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</si>
  <si>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</si>
  <si>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</si>
  <si>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</si>
  <si>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</si>
  <si>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</si>
  <si>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</si>
  <si>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</si>
  <si>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</si>
  <si>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</si>
  <si>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</si>
  <si>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</si>
  <si>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</si>
  <si>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</si>
  <si>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</si>
  <si>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</si>
  <si>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</si>
  <si>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</si>
  <si>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</si>
  <si>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</si>
  <si>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</si>
  <si>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</si>
  <si>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</si>
  <si>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</si>
  <si>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</si>
  <si>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</si>
  <si>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</si>
  <si>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</si>
  <si>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</si>
  <si>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</si>
  <si>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</si>
  <si>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</si>
  <si>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</si>
  <si>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</si>
  <si>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</si>
  <si>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</si>
  <si>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</si>
  <si>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</si>
  <si>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</si>
  <si>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</si>
  <si>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</si>
  <si>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</si>
  <si>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</si>
  <si>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</si>
  <si>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</si>
  <si>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</si>
  <si>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</si>
  <si>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</si>
  <si>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</si>
  <si>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</si>
  <si>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</si>
  <si>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</si>
  <si>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</si>
  <si>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</si>
  <si>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</si>
  <si>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</si>
  <si>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</si>
  <si>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</si>
  <si>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</si>
  <si>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</si>
  <si>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</si>
  <si>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</si>
  <si>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</si>
  <si>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</si>
  <si>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</si>
  <si>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</si>
  <si>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</si>
  <si>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</si>
  <si>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</si>
  <si>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</si>
  <si>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</si>
  <si>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</si>
  <si>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</si>
  <si>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</si>
  <si>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</si>
  <si>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</si>
  <si>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</si>
  <si>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</si>
  <si>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</si>
  <si>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</si>
  <si>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</si>
  <si>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</si>
  <si>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</si>
  <si>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</si>
  <si>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</si>
  <si>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</si>
  <si>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</si>
  <si>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</si>
  <si>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</si>
  <si>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</si>
  <si>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</si>
  <si>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</si>
  <si>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</si>
  <si>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</si>
  <si>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</si>
  <si>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</si>
  <si>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</si>
  <si>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</si>
  <si>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</si>
  <si>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</si>
  <si>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</si>
  <si>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</si>
  <si>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</si>
  <si>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</si>
  <si>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</si>
  <si>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</si>
  <si>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</si>
  <si>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</si>
  <si>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</si>
  <si>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</si>
  <si>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</si>
  <si>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</si>
  <si>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</si>
  <si>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</si>
  <si>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</si>
  <si>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</si>
  <si>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</si>
  <si>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</si>
  <si>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</si>
  <si>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</si>
  <si>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</si>
  <si>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</si>
  <si>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</si>
  <si>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</si>
  <si>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</si>
  <si>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</si>
  <si>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</si>
  <si>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</si>
  <si>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</si>
  <si>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</si>
  <si>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</si>
  <si>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</si>
  <si>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</si>
  <si>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</si>
  <si>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</si>
  <si>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</si>
  <si>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</si>
  <si>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</si>
  <si>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</si>
  <si>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</si>
  <si>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</si>
  <si>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</si>
  <si>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</si>
  <si>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</si>
  <si>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</si>
  <si>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</si>
  <si>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</si>
  <si>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</si>
  <si>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</si>
  <si>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</si>
  <si>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</si>
  <si>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</si>
  <si>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</si>
  <si>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</si>
  <si>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</si>
  <si>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</si>
  <si>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</si>
  <si>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</si>
  <si>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</si>
  <si>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</si>
  <si>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</si>
  <si>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</si>
  <si>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</si>
  <si>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</si>
  <si>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</si>
  <si>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</si>
  <si>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</si>
  <si>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</si>
  <si>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</si>
  <si>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</si>
  <si>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</si>
  <si>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</si>
  <si>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</si>
  <si>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</si>
  <si>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</si>
  <si>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</si>
  <si>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</si>
  <si>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</si>
  <si>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</si>
  <si>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</si>
  <si>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</si>
  <si>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</si>
  <si>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</si>
  <si>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</si>
  <si>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</si>
  <si>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</si>
  <si>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</si>
  <si>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</si>
  <si>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</si>
  <si>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</si>
  <si>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</si>
  <si>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</si>
  <si>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</si>
  <si>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</si>
  <si>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</si>
  <si>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</si>
  <si>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</si>
  <si>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</si>
  <si>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</si>
  <si>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</si>
  <si>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</si>
  <si>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</si>
  <si>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</si>
  <si>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</si>
  <si>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</si>
  <si>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</si>
  <si>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</si>
  <si>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</si>
  <si>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</si>
  <si>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</si>
  <si>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</si>
  <si>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</si>
  <si>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</si>
  <si>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</si>
  <si>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</si>
  <si>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</si>
  <si>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</si>
  <si>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</si>
  <si>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</si>
  <si>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</si>
  <si>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</si>
  <si>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</si>
  <si>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</si>
  <si>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</si>
  <si>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</si>
  <si>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</si>
  <si>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</si>
  <si>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</si>
  <si>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</si>
  <si>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</si>
  <si>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</si>
  <si>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</si>
  <si>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</si>
  <si>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</si>
  <si>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</si>
  <si>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</si>
  <si>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</si>
  <si>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</si>
  <si>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</si>
  <si>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</si>
  <si>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</si>
  <si>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</si>
  <si>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</si>
  <si>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</si>
  <si>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</si>
  <si>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</si>
  <si>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</si>
  <si>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</si>
  <si>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</si>
  <si>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</si>
  <si>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</si>
  <si>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</si>
  <si>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</si>
  <si>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</si>
  <si>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</si>
  <si>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</si>
  <si>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</si>
  <si>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</si>
  <si>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</si>
  <si>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</si>
  <si>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</si>
  <si>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</si>
  <si>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</si>
  <si>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</si>
  <si>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</si>
  <si>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</si>
  <si>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</si>
  <si>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</si>
  <si>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</si>
  <si>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</si>
  <si>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</si>
  <si>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</si>
  <si>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</si>
  <si>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</si>
  <si>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</si>
  <si>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</si>
  <si>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</si>
  <si>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</si>
  <si>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</si>
  <si>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</si>
  <si>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</si>
  <si>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</si>
  <si>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</si>
  <si>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</si>
  <si>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</si>
  <si>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</si>
  <si>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</si>
  <si>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</si>
  <si>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</si>
  <si>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</si>
  <si>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</si>
  <si>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</si>
  <si>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</si>
  <si>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</si>
  <si>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</si>
  <si>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</si>
  <si>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</si>
  <si>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</si>
  <si>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</si>
  <si>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</si>
  <si>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</si>
  <si>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</si>
  <si>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</si>
  <si>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</si>
  <si>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</si>
  <si>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</si>
  <si>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</si>
  <si>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</si>
  <si>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</si>
  <si>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</si>
  <si>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</si>
  <si>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</si>
  <si>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</si>
  <si>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</si>
  <si>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</si>
  <si>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</si>
  <si>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</si>
  <si>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</si>
  <si>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</si>
  <si>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</si>
  <si>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</si>
  <si>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</si>
  <si>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</si>
  <si>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</si>
  <si>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</si>
  <si>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</si>
  <si>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</si>
  <si>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</si>
  <si>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</si>
  <si>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</si>
  <si>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</si>
  <si>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</si>
  <si>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</si>
  <si>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</si>
  <si>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</si>
  <si>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</si>
  <si>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</si>
  <si>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</si>
  <si>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</si>
  <si>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</si>
  <si>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</si>
  <si>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</si>
  <si>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</si>
  <si>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</si>
  <si>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</si>
  <si>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</si>
  <si>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</si>
  <si>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</si>
  <si>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</si>
  <si>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</si>
  <si>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</si>
  <si>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</si>
  <si>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</si>
  <si>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</si>
  <si>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</si>
  <si>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</si>
  <si>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</si>
  <si>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</si>
  <si>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</si>
  <si>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</si>
  <si>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</si>
  <si>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</si>
  <si>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</si>
  <si>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</si>
  <si>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</si>
  <si>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</si>
  <si>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</si>
  <si>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</si>
  <si>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</si>
  <si>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</si>
  <si>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</si>
  <si>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</si>
  <si>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</si>
  <si>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</si>
  <si>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</si>
  <si>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</si>
  <si>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</si>
  <si>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</si>
  <si>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</si>
  <si>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</si>
  <si>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</si>
  <si>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</si>
  <si>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</si>
  <si>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</si>
  <si>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</si>
  <si>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</si>
  <si>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</si>
  <si>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</si>
  <si>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</si>
  <si>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</si>
  <si>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</si>
  <si>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</si>
  <si>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</si>
  <si>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</si>
  <si>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</si>
  <si>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</si>
  <si>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</si>
  <si>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</si>
  <si>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</si>
  <si>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</si>
  <si>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</si>
  <si>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</si>
  <si>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</si>
  <si>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</si>
  <si>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</si>
  <si>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</si>
  <si>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</si>
  <si>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</si>
  <si>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</si>
  <si>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</si>
  <si>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</si>
  <si>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</si>
  <si>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</si>
  <si>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</si>
  <si>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</si>
  <si>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</si>
  <si>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</si>
  <si>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</si>
  <si>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</si>
  <si>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</si>
  <si>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</si>
  <si>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</si>
  <si>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</si>
  <si>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</si>
  <si>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</si>
  <si>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</si>
  <si>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</si>
  <si>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</si>
  <si>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</si>
  <si>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</si>
  <si>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</si>
  <si>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</si>
  <si>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</si>
  <si>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</si>
  <si>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</si>
  <si>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</si>
  <si>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</si>
  <si>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</si>
  <si>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</si>
  <si>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</si>
  <si>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</si>
  <si>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</si>
  <si>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</si>
  <si>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</si>
  <si>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</si>
  <si>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</si>
  <si>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</si>
  <si>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</si>
  <si>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</si>
  <si>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</si>
  <si>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</si>
  <si>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</si>
  <si>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</si>
  <si>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</si>
  <si>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</si>
  <si>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</si>
  <si>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</si>
  <si>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</si>
  <si>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</si>
  <si>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</si>
  <si>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</si>
  <si>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</si>
  <si>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</si>
  <si>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</si>
  <si>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</si>
  <si>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</si>
  <si>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</si>
  <si>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</si>
  <si>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</si>
  <si>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</si>
  <si>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</si>
  <si>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</si>
  <si>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</si>
  <si>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</si>
  <si>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</si>
  <si>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</si>
  <si>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</si>
  <si>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</si>
  <si>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</si>
  <si>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</si>
  <si>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</si>
  <si>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</si>
  <si>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</si>
  <si>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</si>
  <si>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</si>
  <si>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</si>
  <si>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</si>
  <si>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</si>
  <si>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</si>
  <si>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</si>
  <si>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</si>
  <si>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</si>
  <si>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</si>
  <si>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</si>
  <si>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</si>
  <si>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</si>
  <si>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</si>
  <si>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</si>
  <si>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</si>
  <si>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</si>
  <si>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</si>
  <si>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</si>
  <si>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</si>
  <si>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</si>
  <si>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</si>
  <si>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</si>
  <si>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</si>
  <si>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</si>
  <si>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</si>
  <si>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</si>
  <si>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</si>
  <si>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</si>
  <si>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</si>
  <si>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</si>
  <si>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</si>
  <si>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</si>
  <si>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</si>
  <si>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</si>
  <si>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</si>
  <si>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</si>
  <si>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</si>
  <si>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</si>
  <si>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</si>
  <si>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</si>
  <si>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</si>
  <si>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</si>
  <si>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</si>
  <si>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</si>
  <si>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</si>
  <si>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</si>
  <si>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</si>
  <si>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</si>
  <si>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</si>
  <si>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</si>
  <si>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</si>
  <si>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</si>
  <si>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</si>
  <si>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</si>
  <si>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</si>
  <si>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</si>
  <si>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</si>
  <si>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</si>
  <si>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</si>
  <si>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</si>
  <si>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</si>
  <si>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</si>
  <si>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</si>
  <si>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</si>
  <si>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</si>
  <si>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</si>
  <si>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</si>
  <si>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</si>
  <si>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</si>
  <si>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</si>
  <si>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</si>
  <si>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</si>
  <si>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</si>
  <si>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</si>
  <si>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</si>
  <si>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</si>
  <si>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</si>
  <si>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</si>
  <si>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</si>
  <si>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</si>
  <si>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</si>
  <si>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</si>
  <si>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</si>
  <si>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</si>
  <si>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</si>
  <si>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</si>
  <si>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</si>
  <si>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</si>
  <si>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</si>
  <si>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</si>
  <si>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</si>
  <si>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</si>
  <si>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</si>
  <si>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</si>
  <si>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</si>
  <si>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</si>
  <si>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</si>
  <si>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</si>
  <si>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</si>
  <si>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</si>
  <si>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</si>
  <si>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</si>
  <si>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</si>
  <si>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</si>
  <si>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</si>
  <si>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</si>
  <si>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</si>
  <si>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</si>
  <si>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</si>
  <si>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</si>
  <si>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</si>
  <si>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</si>
  <si>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</si>
  <si>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</si>
  <si>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</si>
  <si>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</si>
  <si>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</si>
  <si>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</si>
  <si>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</si>
  <si>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</si>
  <si>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</si>
  <si>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</si>
  <si>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</si>
  <si>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</si>
  <si>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</si>
  <si>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</si>
  <si>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</si>
  <si>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</si>
  <si>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</si>
  <si>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</si>
  <si>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</si>
  <si>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</si>
  <si>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</si>
  <si>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</si>
  <si>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</si>
  <si>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</si>
  <si>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</si>
  <si>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</si>
  <si>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</si>
  <si>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</si>
  <si>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</si>
  <si>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</si>
  <si>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</si>
  <si>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</si>
  <si>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</si>
  <si>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</si>
  <si>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</si>
  <si>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</si>
  <si>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</si>
  <si>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</si>
  <si>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</si>
  <si>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</si>
  <si>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</si>
  <si>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</si>
  <si>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</si>
  <si>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</si>
  <si>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</si>
  <si>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</si>
  <si>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</si>
  <si>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</si>
  <si>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</si>
  <si>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</si>
  <si>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</si>
  <si>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</si>
  <si>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</si>
  <si>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</si>
  <si>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</si>
  <si>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</si>
  <si>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</si>
  <si>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</si>
  <si>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</si>
  <si>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</si>
  <si>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</si>
  <si>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</si>
  <si>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</si>
  <si>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</si>
  <si>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</si>
  <si>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</si>
  <si>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</si>
  <si>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</si>
  <si>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</si>
  <si>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</si>
  <si>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</si>
  <si>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</si>
  <si>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</si>
  <si>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</si>
  <si>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</si>
  <si>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</si>
  <si>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</si>
  <si>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</si>
  <si>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</si>
  <si>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</si>
  <si>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</si>
  <si>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</si>
  <si>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</si>
  <si>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</si>
  <si>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</si>
  <si>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</si>
  <si>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</si>
  <si>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</si>
  <si>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</si>
  <si>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</si>
  <si>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</si>
  <si>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</si>
  <si>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</si>
  <si>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</si>
  <si>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</si>
  <si>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</si>
  <si>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</si>
  <si>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</si>
  <si>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</si>
  <si>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</si>
  <si>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</si>
  <si>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</si>
  <si>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</si>
  <si>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</si>
  <si>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</si>
  <si>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</si>
  <si>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</si>
  <si>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</si>
  <si>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</si>
  <si>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</si>
  <si>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</si>
  <si>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</si>
  <si>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</si>
  <si>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</si>
  <si>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</si>
  <si>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</si>
  <si>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</si>
  <si>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</si>
  <si>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</si>
  <si>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</si>
  <si>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</si>
  <si>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</si>
  <si>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</si>
  <si>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</si>
  <si>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</si>
  <si>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</si>
  <si>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</si>
  <si>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</si>
  <si>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</si>
  <si>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</si>
  <si>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</si>
  <si>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</si>
  <si>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</si>
  <si>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</si>
  <si>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</si>
  <si>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</si>
  <si>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</si>
  <si>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</si>
  <si>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</si>
  <si>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</si>
  <si>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</si>
  <si>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</si>
  <si>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</si>
  <si>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</si>
  <si>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</si>
  <si>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</si>
  <si>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</si>
  <si>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</si>
  <si>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</si>
  <si>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</si>
  <si>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</si>
  <si>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</si>
  <si>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</si>
  <si>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</si>
  <si>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</si>
  <si>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</si>
  <si>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</si>
  <si>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</si>
  <si>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</si>
  <si>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</si>
  <si>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</si>
  <si>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</si>
  <si>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</si>
  <si>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</si>
  <si>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</si>
  <si>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</si>
  <si>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</si>
  <si>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</si>
  <si>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</si>
  <si>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</si>
  <si>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</si>
  <si>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</si>
  <si>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</si>
  <si>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</si>
  <si>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</si>
  <si>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</si>
  <si>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</si>
  <si>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</si>
  <si>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</si>
  <si>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</si>
  <si>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</si>
  <si>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</si>
  <si>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</si>
  <si>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</si>
  <si>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</si>
  <si>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</si>
  <si>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</si>
  <si>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</si>
  <si>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</si>
  <si>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</si>
  <si>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</si>
  <si>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</si>
  <si>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</si>
  <si>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</si>
  <si>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</si>
  <si>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</si>
  <si>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</si>
  <si>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</si>
  <si>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</si>
  <si>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</si>
  <si>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</si>
  <si>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</si>
  <si>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</si>
  <si>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</si>
  <si>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</si>
  <si>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</si>
  <si>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</si>
  <si>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</si>
  <si>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</si>
  <si>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</si>
  <si>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</si>
  <si>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</si>
  <si>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</si>
  <si>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</si>
  <si>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</si>
  <si>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</si>
  <si>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</si>
  <si>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</si>
  <si>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</si>
  <si>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</si>
  <si>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</si>
  <si>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</si>
  <si>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</si>
  <si>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</si>
  <si>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</si>
  <si>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</si>
  <si>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</si>
  <si>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</si>
  <si>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</si>
  <si>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</si>
  <si>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</si>
  <si>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</si>
  <si>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</si>
  <si>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</si>
  <si>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</si>
  <si>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</si>
  <si>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</si>
  <si>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</si>
  <si>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</si>
  <si>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</si>
  <si>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</si>
  <si>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</si>
  <si>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</si>
  <si>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</si>
  <si>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</si>
  <si>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</si>
  <si>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</si>
  <si>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</si>
  <si>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</si>
  <si>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</si>
  <si>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</si>
  <si>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</si>
  <si>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</si>
  <si>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</si>
  <si>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</si>
  <si>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</si>
  <si>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</si>
  <si>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</si>
  <si>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</si>
  <si>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</si>
  <si>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</si>
  <si>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</si>
  <si>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</si>
  <si>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</si>
  <si>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</si>
  <si>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</si>
  <si>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</si>
  <si>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</si>
  <si>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</si>
  <si>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</si>
  <si>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</si>
  <si>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</si>
  <si>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</si>
  <si>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</si>
  <si>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</si>
  <si>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</si>
  <si>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</si>
  <si>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</si>
  <si>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</si>
  <si>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</si>
  <si>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</si>
  <si>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</si>
  <si>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</si>
  <si>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</si>
  <si>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</si>
  <si>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</si>
  <si>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</si>
  <si>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</si>
  <si>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</si>
  <si>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</si>
  <si>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</si>
  <si>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</si>
  <si>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</si>
  <si>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</si>
  <si>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</si>
  <si>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</si>
  <si>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</si>
  <si>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</si>
  <si>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</si>
  <si>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</si>
  <si>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</si>
  <si>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</si>
  <si>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</si>
  <si>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</si>
  <si>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</si>
  <si>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</si>
  <si>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</si>
  <si>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</si>
  <si>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</si>
  <si>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</si>
  <si>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</si>
  <si>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</si>
  <si>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</si>
  <si>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</si>
  <si>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</si>
  <si>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</si>
  <si>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</si>
  <si>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</si>
  <si>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</si>
  <si>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</si>
  <si>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</si>
  <si>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</si>
  <si>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</si>
  <si>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</si>
  <si>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</si>
  <si>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</si>
  <si>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</si>
  <si>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</si>
  <si>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</si>
  <si>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</si>
  <si>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</si>
  <si>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</si>
  <si>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</si>
  <si>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</si>
  <si>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</si>
  <si>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</si>
  <si>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</si>
  <si>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</si>
  <si>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</si>
  <si>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</si>
  <si>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</si>
  <si>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</si>
  <si>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</si>
  <si>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</si>
  <si>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</si>
  <si>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</si>
  <si>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</si>
  <si>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</si>
  <si>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</si>
  <si>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</si>
  <si>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</si>
  <si>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</si>
  <si>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</si>
  <si>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</si>
  <si>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</si>
  <si>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</si>
  <si>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</si>
  <si>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</si>
  <si>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</si>
  <si>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</si>
  <si>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</si>
  <si>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</si>
  <si>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</si>
  <si>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</si>
  <si>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</si>
  <si>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</si>
  <si>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</si>
  <si>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</si>
  <si>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</si>
  <si>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</si>
  <si>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</si>
  <si>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</si>
  <si>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</si>
  <si>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</si>
  <si>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</si>
  <si>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</si>
  <si>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</si>
  <si>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</si>
  <si>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</si>
  <si>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</si>
  <si>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</si>
  <si>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</si>
  <si>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</si>
  <si>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</si>
  <si>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</si>
  <si>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</si>
  <si>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</si>
  <si>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</si>
  <si>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</si>
  <si>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</si>
  <si>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</si>
  <si>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</si>
  <si>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</si>
  <si>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</si>
  <si>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</si>
  <si>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</si>
  <si>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</si>
  <si>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</si>
  <si>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</si>
  <si>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</si>
  <si>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</si>
  <si>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</si>
  <si>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</si>
  <si>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</si>
  <si>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</si>
  <si>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</si>
  <si>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</si>
  <si>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</si>
  <si>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</si>
  <si>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</si>
  <si>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</si>
  <si>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</si>
  <si>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</si>
  <si>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</si>
  <si>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</si>
  <si>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</si>
  <si>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</si>
  <si>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</si>
  <si>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</si>
  <si>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</si>
  <si>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</si>
  <si>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</si>
  <si>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</si>
  <si>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</si>
  <si>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</si>
  <si>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</si>
  <si>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</si>
  <si>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</si>
  <si>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</si>
  <si>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</si>
  <si>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</si>
  <si>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</si>
  <si>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</si>
  <si>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</si>
  <si>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</si>
  <si>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</si>
  <si>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</si>
  <si>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</si>
  <si>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</si>
  <si>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</si>
  <si>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</si>
  <si>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</si>
  <si>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</si>
  <si>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</si>
  <si>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</si>
  <si>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</si>
  <si>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</si>
  <si>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</si>
  <si>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</si>
  <si>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</si>
  <si>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</si>
  <si>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</si>
  <si>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</si>
  <si>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</si>
  <si>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</si>
  <si>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</si>
  <si>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</si>
  <si>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</si>
  <si>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</si>
  <si>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</si>
  <si>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</si>
  <si>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</si>
  <si>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</si>
  <si>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</si>
  <si>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</si>
  <si>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</si>
  <si>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</si>
  <si>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</si>
  <si>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</si>
  <si>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</si>
  <si>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</si>
  <si>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</si>
  <si>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</si>
  <si>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</si>
  <si>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</si>
  <si>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</si>
  <si>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</si>
  <si>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</si>
  <si>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</si>
  <si>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</si>
  <si>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</si>
  <si>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</si>
  <si>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</si>
  <si>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</si>
  <si>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</si>
  <si>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</si>
  <si>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</si>
  <si>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</si>
  <si>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</si>
  <si>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</si>
  <si>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</si>
  <si>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</si>
  <si>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</si>
  <si>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</si>
  <si>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</si>
  <si>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</si>
  <si>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</si>
  <si>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</si>
  <si>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</si>
  <si>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</si>
  <si>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</si>
  <si>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</si>
  <si>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</si>
  <si>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</si>
  <si>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</si>
  <si>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</si>
  <si>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</si>
  <si>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</si>
  <si>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</si>
  <si>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</si>
  <si>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</si>
  <si>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</si>
  <si>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</si>
  <si>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</si>
  <si>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</si>
  <si>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</si>
  <si>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</si>
  <si>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</si>
  <si>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</si>
  <si>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</si>
  <si>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</si>
  <si>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</si>
  <si>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</si>
  <si>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</si>
  <si>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</si>
  <si>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</si>
  <si>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</si>
  <si>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</si>
  <si>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</si>
  <si>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</si>
  <si>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</si>
  <si>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</si>
  <si>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</si>
  <si>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</si>
  <si>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</si>
  <si>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</si>
  <si>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</si>
  <si>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</si>
  <si>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</si>
  <si>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</si>
  <si>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</si>
  <si>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</si>
  <si>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</si>
  <si>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</si>
  <si>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</si>
  <si>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</si>
  <si>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</si>
  <si>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</si>
  <si>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</si>
  <si>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</si>
  <si>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</si>
  <si>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</si>
  <si>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</si>
  <si>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</si>
  <si>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</si>
  <si>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</si>
  <si>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</si>
  <si>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</si>
  <si>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</si>
  <si>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</si>
  <si>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</si>
  <si>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</si>
  <si>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</si>
  <si>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</si>
  <si>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</si>
  <si>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</si>
  <si>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</si>
  <si>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</si>
  <si>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</si>
  <si>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</si>
  <si>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</si>
  <si>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</si>
  <si>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</si>
  <si>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</si>
  <si>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</si>
  <si>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</si>
  <si>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</si>
  <si>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</si>
  <si>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</si>
  <si>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</si>
  <si>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</si>
  <si>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</si>
  <si>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</si>
  <si>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</si>
  <si>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</si>
  <si>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</si>
  <si>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</si>
  <si>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</si>
  <si>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</si>
  <si>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</si>
  <si>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</si>
  <si>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</si>
  <si>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</si>
  <si>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</si>
  <si>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</si>
  <si>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</si>
  <si>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</si>
  <si>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</si>
  <si>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</si>
  <si>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</si>
  <si>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</si>
  <si>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</si>
  <si>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</si>
  <si>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</si>
  <si>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</si>
  <si>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</si>
  <si>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</si>
  <si>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</si>
  <si>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</si>
  <si>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</si>
  <si>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</si>
  <si>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</si>
  <si>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</si>
  <si>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</si>
  <si>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</si>
  <si>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</si>
  <si>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</si>
  <si>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</si>
  <si>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</si>
  <si>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</si>
  <si>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</si>
  <si>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</si>
  <si>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</si>
  <si>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</si>
  <si>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</si>
  <si>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</si>
  <si>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</si>
  <si>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</si>
  <si>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</si>
  <si>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</si>
  <si>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</si>
  <si>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</si>
  <si>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</si>
  <si>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</si>
  <si>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</si>
  <si>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</si>
  <si>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</si>
  <si>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</si>
  <si>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</si>
  <si>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</si>
  <si>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</si>
  <si>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</si>
  <si>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</si>
  <si>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</si>
  <si>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</si>
  <si>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</si>
  <si>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</si>
  <si>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</si>
  <si>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</si>
  <si>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</si>
  <si>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</si>
  <si>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</si>
  <si>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</si>
  <si>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</si>
  <si>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</si>
  <si>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</si>
  <si>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</si>
  <si>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</si>
  <si>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</si>
  <si>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</si>
  <si>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</si>
  <si>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</si>
  <si>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</si>
  <si>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</si>
  <si>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</si>
  <si>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</si>
  <si>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</si>
  <si>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</si>
  <si>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</si>
  <si>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</si>
  <si>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</si>
  <si>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</si>
  <si>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</si>
  <si>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</si>
  <si>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</si>
  <si>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</si>
  <si>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</si>
  <si>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</si>
  <si>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</si>
  <si>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</si>
  <si>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</si>
  <si>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</si>
  <si>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</si>
  <si>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</si>
  <si>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</si>
  <si>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</si>
  <si>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</si>
  <si>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</si>
  <si>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</si>
  <si>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</si>
  <si>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</si>
  <si>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</si>
  <si>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</si>
  <si>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</si>
  <si>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</si>
  <si>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</si>
  <si>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</si>
  <si>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</si>
  <si>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</si>
  <si>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</si>
  <si>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</si>
  <si>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</si>
  <si>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</si>
  <si>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</si>
  <si>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</si>
  <si>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</si>
  <si>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</si>
  <si>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</si>
  <si>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</si>
  <si>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</si>
  <si>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</si>
  <si>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</si>
  <si>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</si>
  <si>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</si>
  <si>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</si>
  <si>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</si>
  <si>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</si>
  <si>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</si>
  <si>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</si>
  <si>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</si>
  <si>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</si>
  <si>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</si>
  <si>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</si>
  <si>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</si>
  <si>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</si>
  <si>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</si>
  <si>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</si>
  <si>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</si>
  <si>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</si>
  <si>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</si>
  <si>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</si>
  <si>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</si>
  <si>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</si>
  <si>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</si>
  <si>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</si>
  <si>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</si>
  <si>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</si>
  <si>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</si>
  <si>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</si>
  <si>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</si>
  <si>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</si>
  <si>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</si>
  <si>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</si>
  <si>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</si>
  <si>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</si>
  <si>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</si>
  <si>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</si>
  <si>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</si>
  <si>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</si>
  <si>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</si>
  <si>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</si>
  <si>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</si>
  <si>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</si>
  <si>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</si>
  <si>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</si>
  <si>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</si>
  <si>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</si>
  <si>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</si>
  <si>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</si>
  <si>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</si>
  <si>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</si>
  <si>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</si>
  <si>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</si>
  <si>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</si>
  <si>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</si>
  <si>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</si>
  <si>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</si>
  <si>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</si>
  <si>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</si>
  <si>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</si>
  <si>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</si>
  <si>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</si>
  <si>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</si>
  <si>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</si>
  <si>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</si>
  <si>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</si>
  <si>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</si>
  <si>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</si>
  <si>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</si>
  <si>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</si>
  <si>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</si>
  <si>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</si>
  <si>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</si>
  <si>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</si>
  <si>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</si>
  <si>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</si>
  <si>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</si>
  <si>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</si>
  <si>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</si>
  <si>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</si>
  <si>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</si>
  <si>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</si>
  <si>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</si>
  <si>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</si>
  <si>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</si>
  <si>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</si>
  <si>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</si>
  <si>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</si>
  <si>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</si>
  <si>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</si>
  <si>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</si>
  <si>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</si>
  <si>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</si>
  <si>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</si>
  <si>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</si>
  <si>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</si>
  <si>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</si>
  <si>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</si>
  <si>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</si>
  <si>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</si>
  <si>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</si>
  <si>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</si>
  <si>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</si>
  <si>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</si>
  <si>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</si>
  <si>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</si>
  <si>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</si>
  <si>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</si>
  <si>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</si>
  <si>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</si>
  <si>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</si>
  <si>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</si>
  <si>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</si>
  <si>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</si>
  <si>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</si>
  <si>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</si>
  <si>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</si>
  <si>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</si>
  <si>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</si>
  <si>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</si>
  <si>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</si>
  <si>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</si>
  <si>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</si>
  <si>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</si>
  <si>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</si>
  <si>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</si>
  <si>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</si>
  <si>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</si>
  <si>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</si>
  <si>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</si>
  <si>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</si>
  <si>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</si>
  <si>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</si>
  <si>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</si>
  <si>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</si>
  <si>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</si>
  <si>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</si>
  <si>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</si>
  <si>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</si>
  <si>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</si>
  <si>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</si>
  <si>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</si>
  <si>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</si>
  <si>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</si>
  <si>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</si>
  <si>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</si>
  <si>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</si>
  <si>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</si>
  <si>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</si>
  <si>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</si>
  <si>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</si>
  <si>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</si>
  <si>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</si>
  <si>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</si>
  <si>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</si>
  <si>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</si>
  <si>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</si>
  <si>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</si>
  <si>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</si>
  <si>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</si>
  <si>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</si>
  <si>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</si>
  <si>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</si>
  <si>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</si>
  <si>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</si>
  <si>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</si>
  <si>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</si>
  <si>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</si>
  <si>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</si>
  <si>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</si>
  <si>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</si>
  <si>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</si>
  <si>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</si>
  <si>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</si>
  <si>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</si>
  <si>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</si>
  <si>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</si>
  <si>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</si>
  <si>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</si>
  <si>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</si>
  <si>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</si>
  <si>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</si>
  <si>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</si>
  <si>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</si>
  <si>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</si>
  <si>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</si>
  <si>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</si>
  <si>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</si>
  <si>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</si>
  <si>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</si>
  <si>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</si>
  <si>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</si>
  <si>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</si>
  <si>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</si>
  <si>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</si>
  <si>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</si>
  <si>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</si>
  <si>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</si>
  <si>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</si>
  <si>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</si>
  <si>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</si>
  <si>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</si>
  <si>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</si>
  <si>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</si>
  <si>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</si>
  <si>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</si>
  <si>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</si>
  <si>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</si>
  <si>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</si>
  <si>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</si>
  <si>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</si>
  <si>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</si>
  <si>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</si>
  <si>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</si>
  <si>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</si>
  <si>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</si>
  <si>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</si>
  <si>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</si>
  <si>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</si>
  <si>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</si>
  <si>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</si>
  <si>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</si>
  <si>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</si>
  <si>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</si>
  <si>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</si>
  <si>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</si>
  <si>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</si>
  <si>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</si>
  <si>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</si>
  <si>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</si>
  <si>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</si>
  <si>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</si>
  <si>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</si>
  <si>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</si>
  <si>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</si>
  <si>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</si>
  <si>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</si>
  <si>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</si>
  <si>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</si>
  <si>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</si>
  <si>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</si>
  <si>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</si>
  <si>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</si>
  <si>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</si>
  <si>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</si>
  <si>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</si>
  <si>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</si>
  <si>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</si>
  <si>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</si>
  <si>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</si>
  <si>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</si>
  <si>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</si>
  <si>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</si>
  <si>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</si>
  <si>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</si>
  <si>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</si>
  <si>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</si>
  <si>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</si>
  <si>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</si>
  <si>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</si>
  <si>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</si>
  <si>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</si>
  <si>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</si>
  <si>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</si>
  <si>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</si>
  <si>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</si>
  <si>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</si>
  <si>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</si>
  <si>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</si>
  <si>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</si>
  <si>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</si>
  <si>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</si>
  <si>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</si>
  <si>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</si>
  <si>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</si>
  <si>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</si>
  <si>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</si>
  <si>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</si>
  <si>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</si>
  <si>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</si>
  <si>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</si>
  <si>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</si>
  <si>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</si>
  <si>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</si>
  <si>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</si>
  <si>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</si>
  <si>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</si>
  <si>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</si>
  <si>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</si>
  <si>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</si>
  <si>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</si>
  <si>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</si>
  <si>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</si>
  <si>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</si>
  <si>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</si>
  <si>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</si>
  <si>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</si>
  <si>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</si>
  <si>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</si>
  <si>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</si>
  <si>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</si>
  <si>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</si>
  <si>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</si>
  <si>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</si>
  <si>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</si>
  <si>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</si>
  <si>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</si>
  <si>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</si>
  <si>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</si>
  <si>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</si>
  <si>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</si>
  <si>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</si>
  <si>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</si>
  <si>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</si>
  <si>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</si>
  <si>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</si>
  <si>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</si>
  <si>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</si>
  <si>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</si>
  <si>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</si>
  <si>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</si>
  <si>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</si>
  <si>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</si>
  <si>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</si>
  <si>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</si>
  <si>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</si>
  <si>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</si>
  <si>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</si>
  <si>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</si>
  <si>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</si>
  <si>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</si>
  <si>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</si>
  <si>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</si>
  <si>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</si>
  <si>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</si>
  <si>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</si>
  <si>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</si>
  <si>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</si>
  <si>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</si>
  <si>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</si>
  <si>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</si>
  <si>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</si>
  <si>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</si>
  <si>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</si>
  <si>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</si>
  <si>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</si>
  <si>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</si>
  <si>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</si>
  <si>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</si>
  <si>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</si>
  <si>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</si>
  <si>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</si>
  <si>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</si>
  <si>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</si>
  <si>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</si>
  <si>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</si>
  <si>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</si>
  <si>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</si>
  <si>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</si>
  <si>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</si>
  <si>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</si>
  <si>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</si>
  <si>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</si>
  <si>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</si>
  <si>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</si>
  <si>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</si>
  <si>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</si>
  <si>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</si>
  <si>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</si>
  <si>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</si>
  <si>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</si>
  <si>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</si>
  <si>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</si>
  <si>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</si>
  <si>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</si>
  <si>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</si>
  <si>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</si>
  <si>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</si>
  <si>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</si>
  <si>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</si>
  <si>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</si>
  <si>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</si>
  <si>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</si>
  <si>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</si>
  <si>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</si>
  <si>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</si>
  <si>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</si>
  <si>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</si>
  <si>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</si>
  <si>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</si>
  <si>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</si>
  <si>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</si>
  <si>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</si>
  <si>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</si>
  <si>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</si>
  <si>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</si>
  <si>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</si>
  <si>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</si>
  <si>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</si>
  <si>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</si>
  <si>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</si>
  <si>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</si>
  <si>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</si>
  <si>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</si>
  <si>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</si>
  <si>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</si>
  <si>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</si>
  <si>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</si>
  <si>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</si>
  <si>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</si>
  <si>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</si>
  <si>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</si>
  <si>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</si>
  <si>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</si>
  <si>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</si>
  <si>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</si>
  <si>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</si>
  <si>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</si>
  <si>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</si>
  <si>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</si>
  <si>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</si>
  <si>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</si>
  <si>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</si>
  <si>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</si>
  <si>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</si>
  <si>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</si>
  <si>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</si>
  <si>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</si>
  <si>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</si>
  <si>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</si>
  <si>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</si>
  <si>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</si>
  <si>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</si>
  <si>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</si>
  <si>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</si>
  <si>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</si>
  <si>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</si>
  <si>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</si>
  <si>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</si>
  <si>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</si>
  <si>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</si>
  <si>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</si>
  <si>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</si>
  <si>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</si>
  <si>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</si>
  <si>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</si>
  <si>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</si>
  <si>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</si>
  <si>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</si>
  <si>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</si>
  <si>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</si>
  <si>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</si>
  <si>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</si>
  <si>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</si>
  <si>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</si>
  <si>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</si>
  <si>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</si>
  <si>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</si>
  <si>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</si>
  <si>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</si>
  <si>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</si>
  <si>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</si>
  <si>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</si>
  <si>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</si>
  <si>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</si>
  <si>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</si>
  <si>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</si>
  <si>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</si>
  <si>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</si>
  <si>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</si>
  <si>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</si>
  <si>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</si>
  <si>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</si>
  <si>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</si>
  <si>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</si>
  <si>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</si>
  <si>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</si>
  <si>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</si>
  <si>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</si>
  <si>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</si>
  <si>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</si>
  <si>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</si>
  <si>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</si>
  <si>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</si>
  <si>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</si>
  <si>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</si>
  <si>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</si>
  <si>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</si>
  <si>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</si>
  <si>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</si>
  <si>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</si>
  <si>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</si>
  <si>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</si>
  <si>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</si>
  <si>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</si>
  <si>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</si>
  <si>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</si>
  <si>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</si>
  <si>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</si>
  <si>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</si>
  <si>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</si>
  <si>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</si>
  <si>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</si>
  <si>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</si>
  <si>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</si>
  <si>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</si>
  <si>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</si>
  <si>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</si>
  <si>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</si>
  <si>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</si>
  <si>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</si>
  <si>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</si>
  <si>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</si>
  <si>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</si>
  <si>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</si>
  <si>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</si>
  <si>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</si>
  <si>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</si>
  <si>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</si>
  <si>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</si>
  <si>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</si>
  <si>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</si>
  <si>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</si>
  <si>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</si>
  <si>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</si>
  <si>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</si>
  <si>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</si>
  <si>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</si>
  <si>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</si>
  <si>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</si>
  <si>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</si>
  <si>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</si>
  <si>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</si>
  <si>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</si>
  <si>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</si>
  <si>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</si>
  <si>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</si>
  <si>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</si>
  <si>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</si>
  <si>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</si>
  <si>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</si>
  <si>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</si>
  <si>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</si>
  <si>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</si>
  <si>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</si>
  <si>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</si>
  <si>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</si>
  <si>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</si>
  <si>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</si>
  <si>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</si>
  <si>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</si>
  <si>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</si>
  <si>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</si>
  <si>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</si>
  <si>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</si>
  <si>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</si>
  <si>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</si>
  <si>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</si>
  <si>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</si>
  <si>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</si>
  <si>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</si>
  <si>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</si>
  <si>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</si>
  <si>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</si>
  <si>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</si>
  <si>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</si>
  <si>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</si>
  <si>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</si>
  <si>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</si>
  <si>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</si>
  <si>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</si>
  <si>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</si>
  <si>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</si>
  <si>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</si>
  <si>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</si>
  <si>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</si>
  <si>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</si>
  <si>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</si>
  <si>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</si>
  <si>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</si>
  <si>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</si>
  <si>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</si>
  <si>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</si>
  <si>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</si>
  <si>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</si>
  <si>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</si>
  <si>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</si>
  <si>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</si>
  <si>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</si>
  <si>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</si>
  <si>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</si>
  <si>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</si>
  <si>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</si>
  <si>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</si>
  <si>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</si>
  <si>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</si>
  <si>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</si>
  <si>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</si>
  <si>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</si>
  <si>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</si>
  <si>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</si>
  <si>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</si>
  <si>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</si>
  <si>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</si>
  <si>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</si>
  <si>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</si>
  <si>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</si>
  <si>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</si>
  <si>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</si>
  <si>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</si>
  <si>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</si>
  <si>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</si>
  <si>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</si>
  <si>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</si>
  <si>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</si>
  <si>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</si>
  <si>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</si>
  <si>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</si>
  <si>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</si>
  <si>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</si>
  <si>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</si>
  <si>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</si>
  <si>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</si>
  <si>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</si>
  <si>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</si>
  <si>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</si>
  <si>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</si>
  <si>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</si>
  <si>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</si>
  <si>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</si>
  <si>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</si>
  <si>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</si>
  <si>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</si>
  <si>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</si>
  <si>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</si>
  <si>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</si>
  <si>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</si>
  <si>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</si>
  <si>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</si>
  <si>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</si>
  <si>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</si>
  <si>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</si>
  <si>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</si>
  <si>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</si>
  <si>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</si>
  <si>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</si>
  <si>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</si>
  <si>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</si>
  <si>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</si>
  <si>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</si>
  <si>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</si>
  <si>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</si>
  <si>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</si>
  <si>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</si>
  <si>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</si>
  <si>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</si>
  <si>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</si>
  <si>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</si>
  <si>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</si>
  <si>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</si>
  <si>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</si>
  <si>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</si>
  <si>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</si>
  <si>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</si>
  <si>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</si>
  <si>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</si>
  <si>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</si>
  <si>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</si>
  <si>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</si>
  <si>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</si>
  <si>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</si>
  <si>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</si>
  <si>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</si>
  <si>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</si>
  <si>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</si>
  <si>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</si>
  <si>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</si>
  <si>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</si>
  <si>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</si>
  <si>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</si>
  <si>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</si>
  <si>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</si>
  <si>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</si>
  <si>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</si>
  <si>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</si>
  <si>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</si>
  <si>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</si>
  <si>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</si>
  <si>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</si>
  <si>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</si>
  <si>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</si>
  <si>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</si>
  <si>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</si>
  <si>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</si>
  <si>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</si>
  <si>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</si>
  <si>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</si>
  <si>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</si>
  <si>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</si>
  <si>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</si>
  <si>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</si>
  <si>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</si>
  <si>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</si>
  <si>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</si>
  <si>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</si>
  <si>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</si>
  <si>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</si>
  <si>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</si>
  <si>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</si>
  <si>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</si>
  <si>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</si>
  <si>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</si>
  <si>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</si>
  <si>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</si>
  <si>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</si>
  <si>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</si>
  <si>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</si>
  <si>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</si>
  <si>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</si>
  <si>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</si>
  <si>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</si>
  <si>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</si>
  <si>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</si>
  <si>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</si>
  <si>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</si>
  <si>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</si>
  <si>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</si>
  <si>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</si>
  <si>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</si>
  <si>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</si>
  <si>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</si>
  <si>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</si>
  <si>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</si>
  <si>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</si>
  <si>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</si>
  <si>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</si>
  <si>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</si>
  <si>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</si>
  <si>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</si>
  <si>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</si>
  <si>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</si>
  <si>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</si>
  <si>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</si>
  <si>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</si>
  <si>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</si>
  <si>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</si>
  <si>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</si>
  <si>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</si>
  <si>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</si>
  <si>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</si>
  <si>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</si>
  <si>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</si>
  <si>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</si>
  <si>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</si>
  <si>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</si>
  <si>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</si>
  <si>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</si>
  <si>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</si>
  <si>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</si>
  <si>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</si>
  <si>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</si>
  <si>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</si>
  <si>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</si>
  <si>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</si>
  <si>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</si>
  <si>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</si>
  <si>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</si>
  <si>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</si>
  <si>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</si>
  <si>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</si>
  <si>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</si>
  <si>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</si>
  <si>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</si>
  <si>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</si>
  <si>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</si>
  <si>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</si>
  <si>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</si>
  <si>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</si>
  <si>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</si>
  <si>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</si>
  <si>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</si>
  <si>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</si>
  <si>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</si>
  <si>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</si>
  <si>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</si>
  <si>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</si>
  <si>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</si>
  <si>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</si>
  <si>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</si>
  <si>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</si>
  <si>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</si>
  <si>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</si>
  <si>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</si>
  <si>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</si>
  <si>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</si>
  <si>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</si>
  <si>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</si>
  <si>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</si>
  <si>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</si>
  <si>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</si>
  <si>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</si>
  <si>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</si>
  <si>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</si>
  <si>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</si>
  <si>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</si>
  <si>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</si>
  <si>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</si>
  <si>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</si>
  <si>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</si>
  <si>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</si>
  <si>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</si>
  <si>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</si>
  <si>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</si>
  <si>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</si>
  <si>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</si>
  <si>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</si>
  <si>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</si>
  <si>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</si>
  <si>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</si>
  <si>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</si>
  <si>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</si>
  <si>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</si>
  <si>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</si>
  <si>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</si>
  <si>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</si>
  <si>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</si>
  <si>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</si>
  <si>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</si>
  <si>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</si>
  <si>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</si>
  <si>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</si>
  <si>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</si>
  <si>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</si>
  <si>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</si>
  <si>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</si>
  <si>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</si>
  <si>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</si>
  <si>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</si>
  <si>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</si>
  <si>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</si>
  <si>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</si>
  <si>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</si>
  <si>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</si>
  <si>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</si>
  <si>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</si>
  <si>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</si>
  <si>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</si>
  <si>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</si>
  <si>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</si>
  <si>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</si>
  <si>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</si>
  <si>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</si>
  <si>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</si>
  <si>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</si>
  <si>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</si>
  <si>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</si>
  <si>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</si>
  <si>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</si>
  <si>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</si>
  <si>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</si>
  <si>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</si>
  <si>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</si>
  <si>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</si>
  <si>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</si>
  <si>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</si>
  <si>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</si>
  <si>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</si>
  <si>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</si>
  <si>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</si>
  <si>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</si>
  <si>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</si>
  <si>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</si>
  <si>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</si>
  <si>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</si>
  <si>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</si>
  <si>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</si>
  <si>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</si>
  <si>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</si>
  <si>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</si>
  <si>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</si>
  <si>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</si>
  <si>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</si>
  <si>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</si>
  <si>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</si>
  <si>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</si>
  <si>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</si>
  <si>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</si>
  <si>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</si>
  <si>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</si>
  <si>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</si>
  <si>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</si>
  <si>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</si>
  <si>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</si>
  <si>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</si>
  <si>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</si>
  <si>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</si>
  <si>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</si>
  <si>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</si>
  <si>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</si>
  <si>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</si>
  <si>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</si>
  <si>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</si>
  <si>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</si>
  <si>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</si>
  <si>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</si>
  <si>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</si>
  <si>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</si>
  <si>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</si>
  <si>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</si>
  <si>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</si>
  <si>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</si>
  <si>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</si>
  <si>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</si>
  <si>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</si>
  <si>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</si>
  <si>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</si>
  <si>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</si>
  <si>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</si>
  <si>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</si>
  <si>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</si>
  <si>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</si>
  <si>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</si>
  <si>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</si>
  <si>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</si>
  <si>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</si>
  <si>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</si>
  <si>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</si>
  <si>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</si>
  <si>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</si>
  <si>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</si>
  <si>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</si>
  <si>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</si>
  <si>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</si>
  <si>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</si>
  <si>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</si>
  <si>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</si>
  <si>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</si>
  <si>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</si>
  <si>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</si>
  <si>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</si>
  <si>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</si>
  <si>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</si>
  <si>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</si>
  <si>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</si>
  <si>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</si>
  <si>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</si>
  <si>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</si>
  <si>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</si>
  <si>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</si>
  <si>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</si>
  <si>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</si>
  <si>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</si>
  <si>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</si>
  <si>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</si>
  <si>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</si>
  <si>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</si>
  <si>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</si>
  <si>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</si>
  <si>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</si>
  <si>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</si>
  <si>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</si>
  <si>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</si>
  <si>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</si>
  <si>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</si>
  <si>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</si>
  <si>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</si>
  <si>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</si>
  <si>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</si>
  <si>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</si>
  <si>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</si>
  <si>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</si>
  <si>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</si>
  <si>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</si>
  <si>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</si>
  <si>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</si>
  <si>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</si>
  <si>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</si>
  <si>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</si>
  <si>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</si>
  <si>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</si>
  <si>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</si>
  <si>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</si>
  <si>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</si>
  <si>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</si>
  <si>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</si>
  <si>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</si>
  <si>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</si>
  <si>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</si>
  <si>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</si>
  <si>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</si>
  <si>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</si>
  <si>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</si>
  <si>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</si>
  <si>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</si>
  <si>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</si>
  <si>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</si>
  <si>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</si>
  <si>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</si>
  <si>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</si>
  <si>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</si>
  <si>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</si>
  <si>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</si>
  <si>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</si>
  <si>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</si>
  <si>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</si>
  <si>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</si>
  <si>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</si>
  <si>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</si>
  <si>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</si>
  <si>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</si>
  <si>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</si>
  <si>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</si>
  <si>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</si>
  <si>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</si>
  <si>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</si>
  <si>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</si>
  <si>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</si>
  <si>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</si>
  <si>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</si>
  <si>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</si>
  <si>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</si>
  <si>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</si>
  <si>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</si>
  <si>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</si>
  <si>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</si>
  <si>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</si>
  <si>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</si>
  <si>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</si>
  <si>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</si>
  <si>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</si>
  <si>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</si>
  <si>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</si>
  <si>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</si>
  <si>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</si>
  <si>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</si>
  <si>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</si>
  <si>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</si>
  <si>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</si>
  <si>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</si>
  <si>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</si>
  <si>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</si>
  <si>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</si>
  <si>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</si>
  <si>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</si>
  <si>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</si>
  <si>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</si>
  <si>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</si>
  <si>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</si>
  <si>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</si>
  <si>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</si>
  <si>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</si>
  <si>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</si>
  <si>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</si>
  <si>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</si>
  <si>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</si>
  <si>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</si>
  <si>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</si>
  <si>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</si>
  <si>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</si>
  <si>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</si>
  <si>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</si>
  <si>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</si>
  <si>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</si>
  <si>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</si>
  <si>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</si>
  <si>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</si>
  <si>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</si>
  <si>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</si>
  <si>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</si>
  <si>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</si>
  <si>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</si>
  <si>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</si>
  <si>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</si>
  <si>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</si>
  <si>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</si>
  <si>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</si>
  <si>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</si>
  <si>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</si>
  <si>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</si>
  <si>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</si>
  <si>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</si>
  <si>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</si>
  <si>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</si>
  <si>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</si>
  <si>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</si>
  <si>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</si>
  <si>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</si>
  <si>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</si>
  <si>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</si>
  <si>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</si>
  <si>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</si>
  <si>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</si>
  <si>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</si>
  <si>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</si>
  <si>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</si>
  <si>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</si>
  <si>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</si>
  <si>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</si>
  <si>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</si>
  <si>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</si>
  <si>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</si>
  <si>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</si>
  <si>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</si>
  <si>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</si>
  <si>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</si>
  <si>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</si>
  <si>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</si>
  <si>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</si>
  <si>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</si>
  <si>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</si>
  <si>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</si>
  <si>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</si>
  <si>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</si>
  <si>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</si>
  <si>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</si>
  <si>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</si>
  <si>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</si>
  <si>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</si>
  <si>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</si>
  <si>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</si>
  <si>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</si>
  <si>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</si>
  <si>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</si>
  <si>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</si>
  <si>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</si>
  <si>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</si>
  <si>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</si>
  <si>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</si>
  <si>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</si>
  <si>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</si>
  <si>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</si>
  <si>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</si>
  <si>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</si>
  <si>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</si>
  <si>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</si>
  <si>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</si>
  <si>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</si>
  <si>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</si>
  <si>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</si>
  <si>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</si>
  <si>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</si>
  <si>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</si>
  <si>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</si>
  <si>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</si>
  <si>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</si>
  <si>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</si>
  <si>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</si>
  <si>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</si>
  <si>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</si>
  <si>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</si>
  <si>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</si>
  <si>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</si>
  <si>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</si>
  <si>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</si>
  <si>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</si>
  <si>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</si>
  <si>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</si>
  <si>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</si>
  <si>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</si>
  <si>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</si>
  <si>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</si>
  <si>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</si>
  <si>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</si>
  <si>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</si>
  <si>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</si>
  <si>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</si>
  <si>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</si>
  <si>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</si>
  <si>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</si>
  <si>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</si>
  <si>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</si>
  <si>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</si>
  <si>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</si>
  <si>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</si>
  <si>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</si>
  <si>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</si>
  <si>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</si>
  <si>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</si>
  <si>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</si>
  <si>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</si>
  <si>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</si>
  <si>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</si>
  <si>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</si>
  <si>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</si>
  <si>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</si>
  <si>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</si>
  <si>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</si>
  <si>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</si>
  <si>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</si>
  <si>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</si>
  <si>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</si>
  <si>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</si>
  <si>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</si>
  <si>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</si>
  <si>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</si>
  <si>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</si>
  <si>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</si>
  <si>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</si>
  <si>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</si>
  <si>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</si>
  <si>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</si>
  <si>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</si>
  <si>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</si>
  <si>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</si>
  <si>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</si>
  <si>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</si>
  <si>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</si>
  <si>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</si>
  <si>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</si>
  <si>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</si>
  <si>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</si>
  <si>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</si>
  <si>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</si>
  <si>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</si>
  <si>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</si>
  <si>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</si>
  <si>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</si>
  <si>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</si>
  <si>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</si>
  <si>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</si>
  <si>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</si>
  <si>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</si>
  <si>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</si>
  <si>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</si>
  <si>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</si>
  <si>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</si>
  <si>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</si>
  <si>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</si>
  <si>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</si>
  <si>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</si>
  <si>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</si>
  <si>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</si>
  <si>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</si>
  <si>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</si>
  <si>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</si>
  <si>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</si>
  <si>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</si>
  <si>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</si>
  <si>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</si>
  <si>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</si>
  <si>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</si>
  <si>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</si>
  <si>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</si>
  <si>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</si>
  <si>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</si>
  <si>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</si>
  <si>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</si>
  <si>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</si>
  <si>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</si>
  <si>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</si>
  <si>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</si>
  <si>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</si>
  <si>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</si>
  <si>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</si>
  <si>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</si>
  <si>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</si>
  <si>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</si>
  <si>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</si>
  <si>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</si>
  <si>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</si>
  <si>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</si>
  <si>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</si>
  <si>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</si>
  <si>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</si>
  <si>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</si>
  <si>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</si>
  <si>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</si>
  <si>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</si>
  <si>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</si>
  <si>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</si>
  <si>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</si>
  <si>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</si>
  <si>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</si>
  <si>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</si>
  <si>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</si>
  <si>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</si>
  <si>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</si>
  <si>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</si>
  <si>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</si>
  <si>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</si>
  <si>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</si>
  <si>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</si>
  <si>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</si>
  <si>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</si>
  <si>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</si>
  <si>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</si>
  <si>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</si>
  <si>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</si>
  <si>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</si>
  <si>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</si>
  <si>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</si>
  <si>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</si>
  <si>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</si>
  <si>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</si>
  <si>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</si>
  <si>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</si>
  <si>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</si>
  <si>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</si>
  <si>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</si>
  <si>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</si>
  <si>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</si>
  <si>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</si>
  <si>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</si>
  <si>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</si>
  <si>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</si>
  <si>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</si>
  <si>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</si>
  <si>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</si>
  <si>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</si>
  <si>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</si>
  <si>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</si>
  <si>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</si>
  <si>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</si>
  <si>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</si>
  <si>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</si>
  <si>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</si>
  <si>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</si>
  <si>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</si>
  <si>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</si>
  <si>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</si>
  <si>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</si>
  <si>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</si>
  <si>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</si>
  <si>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</si>
  <si>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</si>
  <si>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</si>
  <si>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</si>
  <si>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</si>
  <si>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</si>
  <si>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</si>
  <si>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</si>
  <si>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</si>
  <si>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</si>
  <si>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</si>
  <si>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</si>
  <si>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</si>
  <si>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</si>
  <si>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</si>
  <si>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</si>
  <si>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</si>
  <si>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</si>
  <si>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</si>
  <si>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</si>
  <si>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</si>
  <si>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</si>
  <si>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</si>
  <si>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</si>
  <si>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</si>
  <si>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</si>
  <si>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</si>
  <si>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</si>
  <si>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</si>
  <si>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</si>
  <si>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</si>
  <si>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</si>
  <si>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</si>
  <si>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</si>
  <si>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</si>
  <si>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</si>
  <si>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</si>
  <si>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</si>
  <si>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</si>
  <si>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</si>
  <si>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</si>
  <si>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</si>
  <si>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</si>
  <si>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</si>
  <si>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</si>
  <si>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</si>
  <si>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</si>
  <si>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</si>
  <si>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</si>
  <si>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</si>
  <si>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</si>
  <si>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</si>
  <si>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</si>
  <si>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</si>
  <si>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</si>
  <si>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</si>
  <si>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</si>
  <si>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</si>
  <si>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</si>
  <si>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</si>
  <si>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</si>
  <si>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</si>
  <si>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</si>
  <si>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</si>
  <si>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</si>
  <si>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</si>
  <si>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</si>
  <si>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</si>
  <si>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</si>
  <si>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</si>
  <si>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</si>
  <si>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</si>
  <si>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</si>
  <si>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</si>
  <si>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</si>
  <si>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</si>
  <si>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</si>
  <si>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</si>
  <si>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</si>
  <si>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</si>
  <si>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</si>
  <si>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</si>
  <si>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</si>
  <si>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</si>
  <si>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</si>
  <si>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</si>
  <si>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</si>
  <si>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</si>
  <si>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</si>
  <si>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</si>
  <si>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</si>
  <si>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</si>
  <si>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</si>
  <si>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</si>
  <si>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</si>
  <si>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</si>
  <si>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</si>
  <si>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</si>
  <si>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</si>
  <si>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</si>
  <si>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</si>
  <si>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</si>
  <si>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</si>
  <si>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</si>
  <si>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</si>
  <si>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</si>
  <si>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</si>
  <si>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</si>
  <si>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</si>
  <si>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</si>
  <si>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</si>
  <si>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</si>
  <si>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</si>
  <si>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</si>
  <si>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</si>
  <si>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</si>
  <si>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</si>
  <si>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</si>
  <si>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</si>
  <si>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</si>
  <si>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</si>
  <si>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</si>
  <si>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</si>
  <si>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</si>
  <si>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</si>
  <si>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</si>
  <si>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</si>
  <si>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</si>
  <si>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</si>
  <si>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</si>
  <si>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</si>
  <si>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</si>
  <si>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</si>
  <si>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</si>
  <si>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</si>
  <si>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</si>
  <si>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</si>
  <si>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</si>
  <si>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</si>
  <si>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</si>
  <si>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</si>
  <si>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</si>
  <si>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</si>
  <si>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</si>
  <si>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</si>
  <si>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</si>
  <si>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</si>
  <si>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</si>
  <si>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</si>
  <si>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</si>
  <si>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</si>
  <si>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</si>
  <si>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</si>
  <si>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</si>
  <si>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</si>
  <si>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</si>
  <si>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</si>
  <si>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</si>
  <si>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</si>
  <si>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</si>
  <si>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</si>
  <si>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</si>
  <si>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</si>
  <si>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</si>
  <si>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</si>
  <si>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</si>
  <si>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</si>
  <si>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</si>
  <si>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</si>
  <si>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</si>
  <si>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</si>
  <si>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</si>
  <si>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</si>
  <si>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</si>
  <si>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</si>
  <si>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</si>
  <si>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</si>
  <si>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</si>
  <si>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</si>
  <si>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</si>
  <si>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</si>
  <si>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</si>
  <si>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</si>
  <si>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</si>
  <si>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</si>
  <si>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</si>
  <si>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</si>
  <si>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</si>
  <si>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</si>
  <si>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</si>
  <si>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</si>
  <si>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</si>
  <si>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</si>
  <si>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</si>
  <si>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</si>
  <si>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</si>
  <si>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</si>
  <si>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</si>
  <si>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</si>
  <si>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</si>
  <si>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</si>
  <si>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</si>
  <si>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</si>
  <si>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</si>
  <si>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</si>
  <si>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</si>
  <si>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</si>
  <si>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</si>
  <si>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</si>
  <si>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</si>
  <si>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</si>
  <si>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</si>
  <si>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</si>
  <si>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</si>
  <si>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</si>
  <si>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</si>
  <si>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</si>
  <si>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</si>
  <si>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</si>
  <si>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</si>
  <si>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</si>
  <si>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</si>
  <si>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</si>
  <si>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</si>
  <si>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</si>
  <si>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</si>
  <si>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</si>
  <si>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</si>
  <si>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</si>
  <si>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</si>
  <si>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</si>
  <si>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</si>
  <si>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</si>
  <si>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</si>
  <si>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</si>
  <si>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</si>
  <si>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</si>
  <si>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</si>
  <si>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</si>
  <si>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</si>
  <si>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</si>
  <si>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</si>
  <si>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</si>
  <si>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</si>
  <si>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</si>
  <si>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</si>
  <si>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</si>
  <si>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</si>
  <si>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</si>
  <si>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</si>
  <si>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</si>
  <si>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</si>
  <si>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</si>
  <si>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</si>
  <si>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</si>
  <si>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</si>
  <si>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</si>
  <si>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</si>
  <si>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</si>
  <si>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</si>
  <si>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</si>
  <si>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</si>
  <si>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</si>
  <si>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</si>
  <si>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</si>
  <si>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</si>
  <si>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</si>
  <si>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</si>
  <si>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</si>
  <si>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</si>
  <si>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</si>
  <si>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</si>
  <si>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</si>
  <si>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</si>
  <si>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</si>
  <si>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</si>
  <si>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</si>
  <si>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</si>
  <si>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</si>
  <si>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</si>
  <si>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</si>
  <si>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</si>
  <si>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</si>
  <si>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</si>
  <si>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</si>
  <si>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</si>
  <si>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</si>
  <si>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</si>
  <si>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</si>
  <si>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</si>
  <si>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</si>
  <si>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</si>
  <si>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</si>
  <si>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</si>
  <si>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</si>
  <si>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</si>
  <si>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</si>
  <si>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</si>
  <si>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</si>
  <si>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</si>
  <si>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</si>
  <si>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</si>
  <si>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</si>
  <si>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</si>
  <si>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</si>
  <si>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</si>
  <si>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</si>
  <si>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</si>
  <si>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</si>
  <si>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</si>
  <si>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</si>
  <si>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</si>
  <si>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</si>
  <si>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</si>
  <si>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</si>
  <si>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</si>
  <si>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</si>
  <si>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</si>
  <si>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</si>
  <si>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</si>
  <si>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</si>
  <si>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</si>
  <si>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</si>
  <si>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</si>
  <si>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</si>
  <si>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</si>
  <si>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</si>
  <si>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</si>
  <si>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</si>
  <si>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</si>
  <si>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</si>
  <si>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</si>
  <si>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</si>
  <si>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</si>
  <si>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</si>
  <si>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</si>
  <si>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</si>
  <si>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</si>
  <si>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</si>
  <si>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</si>
  <si>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</si>
  <si>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</si>
  <si>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</si>
  <si>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</si>
  <si>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</si>
  <si>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</si>
  <si>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</si>
  <si>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</si>
  <si>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</si>
  <si>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</si>
  <si>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</si>
  <si>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</si>
  <si>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</si>
  <si>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</si>
  <si>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</si>
  <si>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</si>
  <si>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</si>
  <si>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</si>
  <si>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</si>
  <si>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</si>
  <si>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</si>
  <si>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</si>
  <si>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</si>
  <si>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</si>
  <si>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</si>
  <si>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</si>
  <si>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</si>
  <si>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</si>
  <si>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</si>
  <si>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</si>
  <si>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</si>
  <si>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</si>
  <si>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</si>
  <si>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</si>
  <si>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</si>
  <si>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</si>
  <si>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</si>
  <si>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</si>
  <si>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</si>
  <si>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</si>
  <si>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</si>
  <si>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</si>
  <si>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</si>
  <si>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</si>
  <si>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</si>
  <si>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</si>
  <si>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</si>
  <si>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</si>
  <si>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</si>
  <si>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</si>
  <si>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</si>
  <si>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</si>
  <si>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</si>
  <si>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</si>
  <si>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</si>
  <si>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</si>
  <si>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</si>
  <si>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</si>
  <si>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</si>
  <si>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</si>
  <si>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</si>
  <si>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</si>
  <si>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</si>
  <si>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</si>
  <si>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</si>
  <si>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</si>
  <si>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</si>
  <si>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</si>
  <si>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</si>
  <si>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</si>
  <si>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</si>
  <si>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</si>
  <si>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</si>
  <si>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</si>
  <si>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</si>
  <si>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</si>
  <si>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</si>
  <si>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</si>
  <si>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</si>
  <si>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</si>
  <si>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</si>
  <si>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</si>
  <si>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</si>
  <si>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</si>
  <si>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</si>
  <si>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</si>
  <si>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</si>
  <si>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</si>
  <si>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</si>
  <si>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</si>
  <si>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</si>
  <si>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</si>
  <si>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</si>
  <si>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</si>
  <si>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</si>
  <si>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</si>
  <si>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</si>
  <si>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</si>
  <si>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</si>
  <si>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</si>
  <si>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</si>
  <si>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</si>
  <si>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</si>
  <si>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</si>
  <si>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</si>
  <si>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</si>
  <si>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</si>
  <si>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</si>
  <si>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</si>
  <si>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</si>
  <si>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</si>
  <si>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</si>
  <si>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</si>
  <si>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</si>
  <si>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</si>
  <si>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</si>
  <si>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</si>
  <si>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</si>
  <si>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</si>
  <si>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</si>
  <si>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</si>
  <si>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</si>
  <si>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</si>
  <si>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</si>
  <si>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</si>
  <si>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</si>
  <si>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</si>
  <si>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</si>
  <si>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</si>
  <si>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</si>
  <si>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</si>
  <si>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</si>
  <si>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</si>
  <si>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</si>
  <si>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</si>
  <si>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</si>
  <si>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</si>
  <si>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</si>
  <si>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</si>
  <si>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</si>
  <si>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</si>
  <si>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</si>
  <si>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</si>
  <si>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</si>
  <si>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</si>
  <si>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</si>
  <si>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</si>
  <si>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</si>
  <si>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</si>
  <si>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</si>
  <si>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</si>
  <si>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</si>
  <si>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</si>
  <si>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</si>
  <si>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</si>
  <si>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</si>
  <si>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</si>
  <si>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</si>
  <si>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</si>
  <si>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</si>
  <si>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</si>
  <si>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</si>
  <si>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</si>
  <si>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</si>
  <si>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</si>
  <si>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</si>
  <si>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</si>
  <si>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</si>
  <si>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</si>
  <si>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</si>
  <si>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</si>
  <si>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</si>
  <si>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</si>
  <si>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</si>
  <si>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</si>
  <si>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</si>
  <si>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</si>
  <si>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</si>
  <si>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</si>
  <si>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</si>
  <si>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</si>
  <si>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</si>
  <si>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</si>
  <si>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</si>
  <si>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</si>
  <si>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</si>
  <si>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</si>
  <si>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</si>
  <si>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</si>
  <si>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</si>
  <si>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</si>
  <si>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</si>
  <si>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</si>
  <si>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</si>
  <si>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</si>
  <si>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</si>
  <si>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</si>
  <si>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</si>
  <si>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</si>
  <si>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</si>
  <si>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</si>
  <si>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</si>
  <si>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</si>
  <si>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</si>
  <si>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</si>
  <si>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</si>
  <si>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</si>
  <si>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</si>
  <si>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</si>
  <si>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</si>
  <si>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</si>
  <si>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</si>
  <si>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</si>
  <si>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</si>
  <si>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</si>
  <si>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</si>
  <si>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</si>
  <si>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</si>
  <si>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</si>
  <si>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</si>
  <si>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</si>
  <si>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</si>
  <si>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</si>
  <si>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</si>
  <si>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</si>
  <si>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</si>
  <si>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</si>
  <si>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</si>
  <si>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</si>
  <si>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</si>
  <si>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</si>
  <si>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</si>
  <si>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</si>
  <si>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</si>
  <si>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</si>
  <si>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</si>
  <si>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</si>
  <si>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</si>
  <si>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</si>
  <si>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</si>
  <si>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</si>
  <si>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</si>
  <si>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</si>
  <si>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</si>
  <si>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</si>
  <si>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</si>
  <si>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</si>
  <si>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</si>
  <si>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</si>
  <si>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</si>
  <si>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</si>
  <si>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</si>
  <si>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</si>
  <si>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</si>
  <si>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</si>
  <si>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</si>
  <si>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</si>
  <si>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</si>
  <si>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</si>
  <si>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</si>
  <si>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</si>
  <si>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</si>
  <si>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</si>
  <si>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</si>
  <si>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</si>
  <si>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</si>
  <si>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</si>
  <si>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</si>
  <si>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</si>
  <si>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</si>
  <si>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</si>
  <si>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</si>
  <si>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</si>
  <si>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</si>
  <si>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</si>
  <si>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</si>
  <si>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</si>
  <si>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</si>
  <si>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</si>
  <si>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</si>
  <si>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</si>
  <si>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</si>
  <si>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</si>
  <si>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</si>
  <si>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</si>
  <si>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</si>
  <si>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</si>
  <si>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</si>
  <si>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</si>
  <si>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</si>
  <si>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</si>
  <si>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</si>
  <si>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</si>
  <si>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</si>
  <si>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</si>
  <si>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</si>
  <si>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</si>
  <si>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</si>
  <si>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</si>
  <si>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</si>
  <si>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</si>
  <si>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</si>
  <si>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</si>
  <si>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</si>
  <si>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</si>
  <si>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</si>
  <si>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</si>
  <si>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</si>
  <si>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</si>
  <si>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</si>
  <si>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</si>
  <si>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</si>
  <si>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</si>
  <si>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</si>
  <si>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</si>
  <si>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</si>
  <si>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</si>
  <si>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</si>
  <si>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</si>
  <si>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</si>
  <si>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</si>
  <si>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</si>
  <si>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</si>
  <si>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</si>
  <si>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</si>
  <si>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</si>
  <si>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</si>
  <si>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</si>
  <si>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</si>
  <si>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</si>
  <si>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</si>
  <si>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</si>
  <si>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</si>
  <si>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</si>
  <si>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</si>
  <si>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</si>
  <si>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</si>
  <si>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</si>
  <si>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</si>
  <si>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</si>
  <si>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</si>
  <si>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</si>
  <si>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</si>
  <si>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</si>
  <si>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</si>
  <si>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</si>
  <si>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</si>
  <si>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</si>
  <si>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</si>
  <si>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</si>
  <si>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</si>
  <si>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</si>
  <si>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</si>
  <si>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</si>
  <si>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</si>
  <si>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</si>
  <si>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</si>
  <si>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</si>
  <si>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</si>
  <si>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</si>
  <si>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</si>
  <si>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</si>
  <si>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</si>
  <si>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</si>
  <si>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</si>
  <si>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</si>
  <si>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</si>
  <si>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</si>
  <si>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</si>
  <si>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</si>
  <si>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</si>
  <si>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</si>
  <si>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</si>
  <si>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</si>
  <si>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</si>
  <si>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</si>
  <si>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</si>
  <si>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</si>
  <si>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</si>
  <si>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</si>
  <si>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</si>
  <si>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</si>
  <si>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</si>
  <si>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</si>
  <si>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</si>
  <si>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</si>
  <si>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</si>
  <si>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</si>
  <si>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</si>
  <si>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</si>
  <si>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</si>
  <si>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</si>
  <si>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</si>
  <si>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</si>
  <si>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</si>
  <si>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</si>
  <si>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</si>
  <si>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</si>
  <si>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</si>
  <si>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</si>
  <si>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</si>
  <si>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</si>
  <si>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</si>
  <si>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</si>
  <si>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</si>
  <si>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</si>
  <si>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</si>
  <si>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</si>
  <si>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</si>
  <si>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</si>
  <si>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</si>
  <si>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</si>
  <si>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</si>
  <si>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</si>
  <si>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</si>
  <si>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</si>
  <si>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</si>
  <si>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</si>
  <si>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</si>
  <si>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</si>
  <si>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</si>
  <si>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</si>
  <si>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</si>
  <si>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</si>
  <si>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</si>
  <si>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</si>
  <si>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</si>
  <si>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</si>
  <si>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</si>
  <si>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</si>
  <si>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</si>
  <si>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</si>
  <si>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</si>
  <si>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</si>
  <si>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</si>
  <si>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</si>
  <si>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</si>
  <si>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</si>
  <si>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</si>
  <si>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</si>
  <si>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</si>
  <si>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</si>
  <si>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</si>
  <si>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</si>
  <si>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</si>
  <si>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</si>
  <si>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</si>
  <si>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</si>
  <si>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</si>
  <si>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</si>
  <si>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</si>
  <si>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</si>
  <si>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</si>
  <si>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</si>
  <si>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</si>
  <si>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</si>
  <si>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</si>
  <si>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</si>
  <si>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</si>
  <si>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</si>
  <si>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</si>
  <si>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</si>
  <si>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</si>
  <si>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</si>
  <si>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</si>
  <si>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</si>
  <si>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</si>
  <si>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</si>
  <si>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</si>
  <si>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</si>
  <si>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</si>
  <si>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</si>
  <si>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</si>
  <si>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</si>
  <si>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</si>
  <si>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</si>
  <si>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</si>
  <si>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</si>
  <si>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</si>
  <si>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</si>
  <si>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</si>
  <si>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</si>
  <si>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</si>
  <si>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</si>
  <si>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</si>
  <si>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</si>
  <si>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</si>
  <si>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</si>
  <si>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</si>
  <si>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</si>
  <si>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</si>
  <si>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</si>
  <si>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</si>
  <si>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</si>
  <si>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</si>
  <si>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</si>
  <si>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</si>
  <si>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</si>
  <si>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</si>
  <si>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</si>
  <si>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</si>
  <si>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</si>
  <si>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</si>
  <si>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</si>
  <si>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</si>
  <si>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</si>
  <si>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</si>
  <si>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</si>
  <si>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</si>
  <si>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</si>
  <si>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</si>
  <si>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</si>
  <si>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</si>
  <si>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</si>
  <si>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</si>
  <si>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</si>
  <si>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</si>
  <si>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</si>
  <si>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</si>
  <si>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</si>
  <si>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</si>
  <si>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</si>
  <si>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</si>
  <si>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</si>
  <si>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</si>
  <si>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</si>
  <si>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</si>
  <si>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</si>
  <si>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</si>
  <si>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</si>
  <si>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</si>
  <si>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</si>
  <si>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</si>
  <si>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</si>
  <si>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</si>
  <si>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</si>
  <si>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</si>
  <si>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</si>
  <si>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</si>
  <si>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</si>
  <si>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</si>
  <si>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</si>
  <si>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</si>
  <si>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</si>
  <si>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</si>
  <si>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</si>
  <si>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</si>
  <si>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</si>
  <si>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</si>
  <si>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</si>
  <si>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</si>
  <si>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</si>
  <si>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</si>
  <si>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</si>
  <si>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</si>
  <si>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</si>
  <si>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</si>
  <si>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</si>
  <si>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</si>
  <si>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</si>
  <si>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</si>
  <si>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</si>
  <si>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</si>
  <si>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</si>
  <si>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</si>
  <si>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</si>
  <si>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</si>
  <si>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</si>
  <si>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</si>
  <si>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</si>
  <si>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</si>
  <si>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</si>
  <si>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</si>
  <si>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</si>
  <si>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</si>
  <si>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</si>
  <si>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</si>
  <si>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</si>
  <si>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</si>
  <si>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</si>
  <si>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</si>
  <si>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</si>
  <si>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</si>
  <si>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</si>
  <si>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</si>
  <si>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</si>
  <si>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</si>
  <si>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</si>
  <si>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</si>
  <si>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</si>
  <si>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</si>
  <si>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</si>
  <si>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</si>
  <si>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</si>
  <si>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</si>
  <si>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</si>
  <si>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</si>
  <si>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</si>
  <si>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</si>
  <si>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</si>
  <si>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</si>
  <si>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</si>
  <si>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</si>
  <si>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</si>
  <si>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</si>
  <si>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</si>
  <si>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</si>
  <si>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</si>
  <si>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</si>
  <si>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</si>
  <si>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</si>
  <si>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</si>
  <si>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</si>
  <si>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</si>
  <si>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</si>
  <si>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</si>
  <si>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</si>
  <si>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</si>
  <si>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</si>
  <si>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</si>
  <si>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</si>
  <si>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</si>
  <si>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</si>
  <si>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</si>
  <si>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</si>
  <si>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</si>
  <si>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</si>
  <si>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</si>
  <si>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</si>
  <si>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</si>
  <si>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</si>
  <si>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</si>
  <si>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</si>
  <si>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</si>
  <si>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</si>
  <si>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</si>
  <si>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</si>
  <si>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</si>
  <si>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</si>
  <si>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</si>
  <si>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</si>
  <si>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</si>
  <si>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</si>
  <si>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</si>
  <si>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</si>
  <si>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</si>
  <si>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</si>
  <si>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</si>
  <si>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</si>
  <si>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</si>
  <si>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</si>
  <si>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</si>
  <si>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</si>
  <si>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</si>
  <si>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</si>
  <si>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</si>
  <si>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</si>
  <si>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</si>
  <si>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</si>
  <si>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</si>
  <si>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</si>
  <si>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</si>
  <si>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</si>
  <si>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</si>
  <si>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</si>
  <si>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</si>
  <si>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</si>
  <si>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</si>
  <si>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</si>
  <si>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</si>
  <si>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</si>
  <si>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</si>
  <si>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</si>
  <si>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</si>
  <si>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</si>
  <si>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</si>
  <si>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</si>
  <si>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</si>
  <si>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</si>
  <si>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</si>
  <si>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</si>
  <si>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</si>
  <si>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</si>
  <si>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</si>
  <si>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</si>
  <si>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</si>
  <si>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</si>
  <si>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</si>
  <si>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</si>
  <si>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</si>
  <si>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</si>
  <si>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</si>
  <si>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</si>
  <si>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</si>
  <si>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</si>
  <si>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</si>
  <si>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</si>
  <si>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</si>
  <si>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</si>
  <si>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</si>
  <si>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</si>
  <si>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</si>
  <si>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</si>
  <si>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</si>
  <si>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</si>
  <si>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</si>
  <si>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</si>
  <si>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</si>
  <si>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</si>
  <si>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</si>
  <si>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</si>
  <si>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</si>
  <si>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</si>
  <si>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</si>
  <si>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</si>
  <si>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</si>
  <si>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</si>
  <si>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</si>
  <si>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</si>
  <si>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</si>
  <si>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</si>
  <si>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</si>
  <si>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</si>
  <si>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</si>
  <si>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</si>
  <si>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</si>
  <si>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</si>
  <si>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</si>
  <si>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</si>
  <si>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</si>
  <si>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</si>
  <si>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</si>
  <si>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</si>
  <si>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</si>
  <si>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</si>
  <si>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</si>
  <si>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</si>
  <si>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</si>
  <si>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</si>
  <si>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</si>
  <si>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</si>
  <si>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</si>
  <si>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</si>
  <si>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</si>
  <si>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</si>
  <si>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</si>
  <si>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</si>
  <si>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</si>
  <si>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</si>
  <si>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</si>
  <si>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</si>
  <si>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</si>
  <si>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</si>
  <si>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</si>
  <si>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</si>
  <si>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</si>
  <si>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</si>
  <si>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</si>
  <si>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</si>
  <si>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</si>
  <si>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</si>
  <si>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</si>
  <si>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</si>
  <si>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</si>
  <si>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</si>
  <si>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</si>
  <si>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</si>
  <si>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</si>
  <si>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</si>
  <si>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</si>
  <si>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</si>
  <si>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</si>
  <si>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</si>
  <si>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</si>
  <si>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</si>
  <si>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</si>
  <si>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</si>
  <si>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</si>
  <si>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</si>
  <si>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</si>
  <si>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</si>
  <si>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</si>
  <si>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</si>
  <si>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</si>
  <si>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</si>
  <si>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</si>
  <si>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</si>
  <si>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</si>
  <si>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</si>
  <si>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</si>
  <si>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</si>
  <si>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</si>
  <si>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</si>
  <si>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</si>
  <si>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</si>
  <si>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</si>
  <si>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</si>
  <si>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</si>
  <si>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</si>
  <si>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</si>
  <si>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</si>
  <si>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</si>
  <si>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</si>
  <si>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</si>
  <si>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</si>
  <si>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</si>
  <si>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</si>
  <si>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</si>
  <si>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</si>
  <si>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</si>
  <si>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</si>
  <si>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</si>
  <si>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</si>
  <si>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</si>
  <si>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</si>
  <si>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</si>
  <si>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</si>
  <si>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</si>
  <si>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</si>
  <si>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</si>
  <si>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</si>
  <si>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</si>
  <si>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</si>
  <si>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</si>
  <si>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</si>
  <si>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</si>
  <si>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</si>
  <si>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</si>
  <si>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</si>
  <si>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</si>
  <si>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</si>
  <si>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</si>
  <si>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</si>
  <si>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</si>
  <si>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</si>
  <si>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</si>
  <si>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</si>
  <si>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</si>
  <si>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</si>
  <si>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</si>
  <si>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</si>
  <si>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</si>
  <si>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</si>
  <si>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</si>
  <si>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</si>
  <si>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</si>
  <si>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</si>
  <si>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</si>
  <si>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</si>
  <si>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</si>
  <si>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</si>
  <si>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</si>
  <si>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</si>
  <si>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</si>
  <si>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</si>
  <si>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</si>
  <si>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</si>
  <si>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</si>
  <si>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</si>
  <si>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</si>
  <si>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</si>
  <si>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</si>
  <si>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</si>
  <si>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</si>
  <si>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</si>
  <si>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</si>
  <si>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</si>
  <si>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</si>
  <si>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</si>
  <si>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</si>
  <si>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</si>
  <si>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</si>
  <si>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</si>
  <si>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</si>
  <si>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</si>
  <si>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</si>
  <si>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</si>
  <si>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</si>
  <si>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</si>
  <si>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</si>
  <si>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</si>
  <si>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</si>
  <si>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</si>
  <si>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</si>
  <si>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</si>
  <si>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</si>
  <si>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</si>
  <si>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</si>
  <si>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</si>
  <si>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</si>
  <si>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</si>
  <si>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</si>
  <si>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</si>
  <si>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</si>
  <si>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</si>
  <si>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</si>
  <si>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</si>
  <si>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</si>
  <si>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</si>
  <si>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</si>
  <si>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</si>
  <si>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</si>
  <si>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</si>
  <si>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</si>
  <si>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</si>
  <si>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</si>
  <si>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</si>
  <si>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</si>
  <si>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</si>
  <si>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</si>
  <si>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</si>
  <si>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</si>
  <si>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</si>
  <si>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</si>
  <si>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</si>
  <si>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</si>
  <si>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</si>
  <si>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</si>
  <si>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</si>
  <si>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</si>
  <si>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</si>
  <si>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</si>
  <si>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</si>
  <si>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</si>
  <si>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</si>
  <si>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</si>
  <si>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</si>
  <si>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</si>
  <si>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</si>
  <si>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</si>
  <si>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</si>
  <si>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</si>
  <si>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</si>
  <si>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</si>
  <si>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</si>
  <si>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</si>
  <si>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</si>
  <si>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</si>
  <si>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</si>
  <si>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</si>
  <si>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</si>
  <si>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</si>
  <si>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</si>
  <si>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</si>
  <si>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</si>
  <si>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</si>
  <si>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</si>
  <si>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</si>
  <si>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</si>
  <si>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</si>
  <si>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</si>
  <si>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</si>
  <si>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</si>
  <si>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</si>
  <si>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</si>
  <si>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</si>
  <si>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</si>
  <si>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</si>
  <si>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</si>
  <si>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</si>
  <si>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</si>
  <si>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</si>
  <si>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</si>
  <si>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</si>
  <si>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</si>
  <si>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</si>
  <si>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</si>
  <si>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</si>
  <si>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</si>
  <si>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</si>
  <si>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</si>
  <si>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</si>
  <si>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</si>
  <si>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</si>
  <si>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</si>
  <si>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</si>
  <si>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</si>
  <si>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</si>
  <si>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</si>
  <si>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</si>
  <si>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</si>
  <si>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</si>
  <si>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</si>
  <si>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</si>
  <si>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</si>
  <si>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</si>
  <si>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</si>
  <si>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</si>
  <si>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</si>
  <si>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</si>
  <si>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</si>
  <si>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</si>
  <si>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</si>
  <si>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</si>
  <si>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</si>
  <si>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</si>
  <si>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</si>
  <si>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</si>
  <si>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</si>
  <si>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</si>
  <si>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</si>
  <si>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</si>
  <si>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</si>
  <si>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</si>
  <si>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</si>
  <si>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</si>
  <si>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</si>
  <si>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</si>
  <si>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</si>
  <si>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</si>
  <si>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</si>
  <si>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</si>
  <si>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</si>
  <si>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</si>
  <si>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</si>
  <si>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</si>
  <si>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</si>
  <si>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</si>
  <si>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</si>
  <si>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</si>
  <si>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</si>
  <si>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</si>
  <si>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</si>
  <si>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</si>
  <si>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</si>
  <si>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</si>
  <si>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</si>
  <si>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</si>
  <si>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</si>
  <si>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</si>
  <si>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</si>
  <si>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</si>
  <si>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</si>
  <si>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</si>
  <si>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</si>
  <si>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</si>
  <si>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</si>
  <si>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</si>
  <si>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</si>
  <si>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</si>
  <si>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</si>
  <si>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</si>
  <si>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</si>
  <si>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</si>
  <si>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</si>
  <si>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</si>
  <si>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</si>
  <si>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</si>
  <si>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</si>
  <si>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</si>
  <si>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</si>
  <si>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</si>
  <si>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</si>
  <si>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</si>
  <si>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</si>
  <si>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</si>
  <si>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</si>
  <si>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</si>
  <si>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</si>
  <si>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</si>
  <si>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</si>
  <si>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</si>
  <si>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</si>
  <si>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</si>
  <si>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</si>
  <si>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</si>
  <si>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</si>
  <si>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</si>
  <si>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</si>
  <si>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</si>
  <si>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</si>
  <si>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</si>
  <si>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</si>
  <si>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</si>
  <si>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</si>
  <si>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</si>
  <si>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</si>
  <si>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</si>
  <si>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</si>
  <si>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</si>
  <si>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</si>
  <si>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</si>
  <si>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</si>
  <si>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</si>
  <si>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</si>
  <si>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</si>
  <si>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</si>
  <si>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</si>
  <si>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</si>
  <si>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</si>
  <si>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</si>
  <si>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</si>
  <si>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</si>
  <si>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</si>
  <si>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</si>
  <si>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</si>
  <si>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</si>
  <si>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</si>
  <si>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</si>
  <si>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</si>
  <si>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</si>
  <si>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</si>
  <si>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</si>
  <si>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</si>
  <si>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</si>
  <si>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</si>
  <si>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</si>
  <si>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</si>
  <si>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</si>
  <si>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</si>
  <si>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</si>
  <si>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</si>
  <si>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</si>
  <si>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</si>
  <si>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</si>
  <si>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</si>
  <si>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</si>
  <si>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</si>
  <si>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</si>
  <si>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</si>
  <si>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</si>
  <si>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</si>
  <si>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</si>
  <si>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</si>
  <si>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</si>
  <si>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</si>
  <si>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</si>
  <si>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</si>
  <si>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</si>
  <si>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</si>
  <si>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</si>
  <si>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</si>
  <si>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</si>
  <si>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</si>
  <si>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</si>
  <si>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</si>
  <si>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</si>
  <si>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</si>
  <si>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</si>
  <si>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</si>
  <si>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</si>
  <si>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</si>
  <si>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</si>
  <si>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</si>
  <si>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</si>
  <si>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</si>
  <si>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</si>
  <si>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</si>
  <si>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</si>
  <si>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</si>
  <si>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</si>
  <si>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</si>
  <si>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</si>
  <si>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</si>
  <si>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</si>
  <si>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</si>
  <si>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</si>
  <si>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</si>
  <si>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</si>
  <si>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</si>
  <si>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</si>
  <si>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</si>
  <si>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</si>
  <si>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</si>
  <si>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</si>
  <si>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</si>
  <si>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</si>
  <si>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</si>
  <si>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</si>
  <si>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</si>
  <si>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</si>
  <si>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</si>
  <si>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</si>
  <si>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</si>
  <si>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</si>
  <si>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</si>
  <si>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</si>
  <si>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</si>
  <si>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</si>
  <si>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</si>
  <si>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</si>
  <si>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</si>
  <si>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</si>
  <si>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</si>
  <si>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</si>
  <si>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</si>
  <si>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</si>
  <si>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</si>
  <si>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</si>
  <si>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</si>
  <si>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</si>
  <si>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</si>
  <si>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</si>
  <si>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</si>
  <si>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</si>
  <si>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</si>
  <si>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</si>
  <si>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</si>
  <si>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</si>
  <si>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</si>
  <si>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</si>
  <si>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</si>
  <si>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</si>
  <si>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</si>
  <si>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</si>
  <si>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</si>
  <si>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</si>
  <si>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</si>
  <si>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</si>
  <si>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</si>
  <si>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</si>
  <si>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</si>
  <si>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</si>
  <si>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</si>
  <si>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</si>
  <si>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</si>
  <si>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</si>
  <si>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</si>
  <si>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</si>
  <si>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</si>
  <si>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</si>
  <si>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</si>
  <si>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</si>
  <si>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</si>
  <si>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</si>
  <si>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</si>
  <si>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</si>
  <si>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</si>
  <si>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</si>
  <si>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</si>
  <si>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</si>
  <si>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</si>
  <si>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</si>
  <si>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</si>
  <si>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</si>
  <si>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</si>
  <si>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</si>
  <si>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</si>
  <si>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</si>
  <si>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</si>
  <si>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</si>
  <si>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</si>
  <si>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</si>
  <si>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</si>
  <si>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</si>
  <si>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</si>
  <si>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</si>
  <si>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</si>
  <si>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</si>
  <si>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</si>
  <si>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</si>
  <si>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</si>
  <si>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</si>
  <si>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</si>
  <si>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</si>
  <si>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</si>
  <si>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</si>
  <si>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</si>
  <si>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</si>
  <si>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</si>
  <si>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</si>
  <si>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</si>
  <si>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</si>
  <si>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</si>
  <si>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</si>
  <si>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</si>
  <si>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</si>
  <si>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</si>
  <si>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</si>
  <si>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</si>
  <si>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</si>
  <si>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</si>
  <si>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</si>
  <si>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</si>
  <si>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</si>
  <si>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</si>
  <si>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</si>
  <si>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</si>
  <si>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</si>
  <si>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</si>
  <si>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</si>
  <si>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</si>
  <si>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</si>
  <si>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</si>
  <si>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</si>
  <si>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</si>
  <si>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</si>
  <si>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</si>
  <si>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</si>
  <si>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</si>
  <si>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</si>
  <si>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</si>
  <si>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</si>
  <si>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</si>
  <si>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</si>
  <si>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</si>
  <si>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</si>
  <si>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</si>
  <si>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</si>
  <si>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</si>
  <si>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</si>
  <si>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</si>
  <si>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</si>
  <si>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</si>
  <si>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</si>
  <si>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</si>
  <si>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</si>
  <si>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</si>
  <si>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</si>
  <si>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</si>
  <si>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</si>
  <si>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</si>
  <si>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</si>
  <si>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</si>
  <si>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</si>
  <si>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</si>
  <si>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</si>
  <si>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</si>
  <si>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</si>
  <si>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</si>
  <si>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</si>
  <si>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</si>
  <si>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</si>
  <si>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</si>
  <si>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</si>
  <si>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</si>
  <si>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</si>
  <si>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</si>
  <si>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</si>
  <si>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</si>
  <si>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</si>
  <si>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</si>
  <si>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</si>
  <si>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</si>
  <si>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</si>
  <si>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</si>
  <si>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</si>
  <si>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</si>
  <si>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</si>
  <si>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</si>
  <si>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</si>
  <si>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</si>
  <si>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</si>
  <si>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</si>
  <si>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</si>
  <si>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</si>
  <si>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</si>
  <si>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</si>
  <si>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</si>
  <si>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</si>
  <si>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</si>
  <si>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</si>
  <si>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</si>
  <si>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</si>
  <si>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</si>
  <si>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</si>
  <si>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</si>
  <si>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</si>
  <si>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</si>
  <si>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</si>
  <si>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</si>
  <si>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</si>
  <si>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</si>
  <si>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</si>
  <si>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</si>
  <si>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</si>
  <si>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</si>
  <si>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</si>
  <si>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</si>
  <si>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</si>
  <si>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</si>
  <si>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</si>
  <si>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</si>
  <si>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</si>
  <si>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</si>
  <si>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</si>
  <si>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</si>
  <si>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</si>
  <si>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</si>
  <si>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</si>
  <si>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</si>
  <si>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</si>
  <si>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</si>
  <si>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</si>
  <si>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</si>
  <si>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</si>
  <si>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</si>
  <si>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</si>
  <si>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</si>
  <si>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</si>
  <si>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</si>
  <si>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</si>
  <si>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</si>
  <si>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</si>
  <si>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</si>
  <si>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</si>
  <si>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</si>
  <si>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</si>
  <si>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</si>
  <si>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</si>
  <si>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</si>
  <si>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</si>
  <si>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</si>
  <si>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</si>
  <si>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</si>
  <si>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</si>
  <si>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</si>
  <si>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</si>
  <si>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</si>
  <si>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</si>
  <si>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</si>
  <si>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</si>
  <si>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</si>
  <si>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</si>
  <si>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</si>
  <si>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</si>
  <si>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</si>
  <si>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</si>
  <si>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</si>
  <si>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</si>
  <si>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</si>
  <si>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</si>
  <si>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</si>
  <si>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</si>
  <si>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</si>
  <si>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</si>
  <si>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</si>
  <si>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</si>
  <si>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</si>
  <si>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</si>
  <si>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</si>
  <si>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</si>
  <si>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</si>
  <si>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</si>
  <si>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</si>
  <si>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</si>
  <si>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</si>
  <si>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</si>
  <si>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</si>
  <si>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</si>
  <si>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</si>
  <si>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</si>
  <si>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</si>
  <si>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</si>
  <si>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</si>
  <si>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</si>
  <si>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</si>
  <si>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</si>
  <si>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</si>
  <si>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</si>
  <si>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</si>
  <si>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</si>
  <si>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</si>
  <si>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</si>
  <si>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</si>
  <si>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</si>
  <si>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</si>
  <si>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</si>
  <si>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</si>
  <si>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</si>
  <si>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</si>
  <si>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</si>
  <si>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</si>
  <si>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</si>
  <si>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</si>
  <si>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</si>
  <si>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</si>
  <si>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</si>
  <si>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</si>
  <si>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</si>
  <si>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</si>
  <si>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</si>
  <si>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</si>
  <si>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</si>
  <si>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</si>
  <si>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</si>
  <si>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</si>
  <si>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</si>
  <si>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</si>
  <si>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</si>
  <si>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</si>
  <si>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</si>
  <si>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</si>
  <si>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</si>
  <si>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</si>
  <si>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</si>
  <si>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</si>
  <si>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</si>
  <si>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</si>
  <si>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</si>
  <si>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</si>
  <si>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</si>
  <si>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</si>
  <si>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</si>
  <si>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</si>
  <si>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</si>
  <si>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</si>
  <si>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</si>
  <si>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</si>
  <si>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</si>
  <si>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</si>
  <si>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</si>
  <si>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</si>
  <si>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</si>
  <si>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</si>
  <si>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</si>
  <si>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</si>
  <si>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</si>
  <si>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</si>
  <si>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</si>
  <si>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</si>
  <si>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</si>
  <si>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</si>
  <si>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</si>
  <si>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</si>
  <si>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</si>
  <si>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</si>
  <si>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</si>
  <si>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</si>
  <si>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</si>
  <si>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</si>
  <si>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</si>
  <si>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</si>
  <si>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</si>
  <si>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</si>
  <si>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</si>
  <si>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</si>
  <si>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</si>
  <si>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</si>
  <si>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</si>
  <si>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</si>
  <si>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</si>
  <si>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</si>
  <si>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</si>
  <si>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</si>
  <si>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</si>
  <si>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</si>
  <si>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</si>
  <si>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</si>
  <si>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</si>
  <si>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</si>
  <si>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</si>
  <si>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</si>
  <si>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</si>
  <si>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</si>
  <si>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</si>
  <si>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</si>
  <si>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</si>
  <si>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</si>
  <si>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</si>
  <si>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</si>
  <si>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</si>
  <si>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</si>
  <si>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</si>
  <si>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</si>
  <si>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</si>
  <si>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</si>
  <si>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</si>
  <si>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</si>
  <si>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</si>
  <si>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</si>
  <si>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</si>
  <si>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</si>
  <si>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</si>
  <si>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</si>
  <si>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</si>
  <si>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</si>
  <si>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</si>
  <si>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</si>
  <si>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</si>
  <si>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</si>
  <si>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</si>
  <si>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</si>
  <si>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</si>
  <si>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</si>
  <si>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</si>
  <si>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</si>
  <si>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</si>
  <si>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</si>
  <si>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</si>
  <si>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</si>
  <si>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</si>
  <si>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</si>
  <si>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</si>
  <si>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</si>
  <si>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</si>
  <si>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</si>
  <si>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</si>
  <si>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</si>
  <si>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</si>
  <si>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</si>
  <si>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</si>
  <si>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</si>
  <si>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</si>
  <si>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</si>
  <si>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</si>
  <si>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</si>
  <si>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</si>
  <si>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</si>
  <si>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</si>
  <si>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</si>
  <si>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</si>
  <si>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</si>
  <si>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</si>
  <si>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</si>
  <si>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</si>
  <si>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</si>
  <si>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</si>
  <si>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</si>
  <si>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</si>
  <si>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</si>
  <si>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</si>
  <si>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</si>
  <si>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</si>
  <si>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</si>
  <si>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</si>
  <si>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</si>
  <si>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</si>
  <si>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</si>
  <si>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</si>
  <si>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</si>
  <si>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</si>
  <si>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</si>
  <si>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</si>
  <si>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</si>
  <si>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</si>
  <si>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</si>
  <si>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</si>
  <si>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</si>
  <si>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</si>
  <si>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</si>
  <si>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</si>
  <si>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</si>
  <si>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</si>
  <si>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</si>
  <si>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</si>
  <si>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</si>
  <si>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</si>
  <si>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</si>
  <si>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</si>
  <si>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</si>
  <si>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</si>
  <si>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</si>
  <si>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</si>
  <si>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</si>
  <si>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</si>
  <si>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</si>
  <si>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</si>
  <si>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</si>
  <si>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</si>
  <si>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</si>
  <si>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</si>
  <si>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</si>
  <si>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</si>
  <si>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</si>
  <si>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</si>
  <si>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</si>
  <si>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</si>
  <si>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</si>
  <si>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</si>
  <si>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</si>
  <si>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</si>
  <si>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</si>
  <si>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</si>
  <si>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</si>
  <si>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</si>
  <si>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</si>
  <si>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</si>
  <si>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</si>
  <si>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</si>
  <si>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</si>
  <si>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</si>
  <si>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</si>
  <si>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</si>
  <si>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</si>
  <si>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</si>
  <si>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</si>
  <si>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</si>
  <si>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</si>
  <si>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</si>
  <si>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</si>
  <si>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</si>
  <si>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</si>
  <si>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</si>
  <si>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</si>
  <si>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</si>
  <si>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</si>
  <si>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</si>
  <si>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</si>
  <si>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</si>
  <si>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</si>
  <si>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</si>
  <si>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</si>
  <si>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</si>
  <si>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</si>
  <si>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</si>
  <si>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</si>
  <si>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</si>
  <si>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</si>
  <si>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</si>
  <si>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</si>
  <si>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</si>
  <si>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</si>
  <si>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</si>
  <si>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</si>
  <si>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</si>
  <si>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</si>
  <si>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</si>
  <si>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</si>
  <si>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</si>
  <si>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</si>
  <si>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</si>
  <si>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</si>
  <si>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</si>
  <si>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</si>
  <si>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</si>
  <si>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</si>
  <si>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</si>
  <si>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</si>
  <si>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</si>
  <si>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</si>
  <si>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</si>
  <si>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</si>
  <si>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</si>
  <si>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</si>
  <si>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</si>
  <si>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</si>
  <si>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</si>
  <si>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</si>
  <si>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</si>
  <si>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</si>
  <si>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</si>
  <si>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</si>
  <si>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</si>
  <si>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</si>
  <si>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</si>
  <si>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</si>
  <si>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</si>
  <si>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</si>
  <si>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</si>
  <si>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</si>
  <si>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</si>
  <si>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</si>
  <si>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</si>
  <si>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</si>
  <si>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</si>
  <si>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</si>
  <si>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</si>
  <si>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</si>
  <si>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</si>
  <si>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</si>
  <si>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</si>
  <si>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</si>
  <si>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</si>
  <si>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</si>
  <si>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</si>
  <si>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</si>
  <si>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</si>
  <si>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</si>
  <si>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</si>
  <si>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</si>
  <si>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</si>
  <si>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</si>
  <si>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</si>
  <si>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</si>
  <si>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</si>
  <si>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</si>
  <si>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</si>
  <si>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</si>
  <si>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</si>
  <si>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</si>
  <si>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</si>
  <si>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</si>
  <si>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</si>
  <si>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</si>
  <si>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</si>
  <si>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</si>
  <si>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</si>
  <si>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</si>
  <si>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</si>
  <si>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</si>
  <si>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</si>
  <si>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</si>
  <si>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</si>
  <si>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</si>
  <si>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</si>
  <si>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</si>
  <si>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</si>
  <si>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</si>
  <si>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</si>
  <si>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</si>
  <si>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</si>
  <si>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</si>
  <si>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</si>
  <si>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</si>
  <si>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</si>
  <si>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</si>
  <si>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</si>
  <si>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</si>
  <si>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</si>
  <si>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</si>
  <si>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</si>
  <si>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</si>
  <si>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</si>
  <si>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</si>
  <si>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</si>
  <si>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</si>
  <si>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</si>
  <si>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</si>
  <si>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</si>
  <si>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</si>
  <si>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</si>
  <si>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</si>
  <si>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</si>
  <si>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</si>
  <si>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</si>
  <si>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</si>
  <si>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</si>
  <si>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</si>
  <si>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</si>
  <si>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</si>
  <si>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</si>
  <si>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</si>
  <si>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</si>
  <si>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</si>
  <si>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</si>
  <si>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</si>
  <si>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</si>
  <si>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</si>
  <si>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</si>
  <si>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</si>
  <si>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</si>
  <si>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</si>
  <si>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</si>
  <si>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</si>
  <si>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</si>
  <si>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</si>
  <si>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</si>
  <si>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</si>
  <si>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</si>
  <si>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</si>
  <si>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</si>
  <si>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</si>
  <si>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</si>
  <si>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</si>
  <si>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</si>
  <si>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</si>
  <si>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</si>
  <si>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</si>
  <si>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</si>
  <si>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</si>
  <si>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</si>
  <si>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</si>
  <si>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</si>
  <si>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</si>
  <si>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</si>
  <si>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</si>
  <si>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</si>
  <si>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</si>
  <si>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</si>
  <si>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</si>
  <si>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</si>
  <si>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</si>
  <si>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</si>
  <si>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</si>
  <si>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</si>
  <si>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</si>
  <si>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</si>
  <si>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</si>
  <si>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</si>
  <si>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</si>
  <si>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</si>
  <si>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</si>
  <si>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</si>
  <si>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</si>
  <si>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</si>
  <si>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</si>
  <si>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</si>
  <si>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</si>
  <si>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</si>
  <si>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</si>
  <si>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</si>
  <si>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</si>
  <si>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</si>
  <si>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</si>
  <si>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</si>
  <si>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</si>
  <si>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</si>
  <si>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</si>
  <si>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</si>
  <si>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</si>
  <si>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</si>
  <si>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</si>
  <si>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</si>
  <si>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</si>
  <si>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</si>
  <si>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</si>
  <si>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</si>
  <si>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</si>
  <si>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</si>
  <si>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</si>
  <si>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</si>
  <si>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</si>
  <si>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</si>
  <si>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</si>
  <si>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</si>
  <si>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</si>
  <si>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</si>
  <si>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</si>
  <si>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</si>
  <si>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</si>
  <si>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</si>
  <si>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</si>
  <si>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</si>
  <si>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</si>
  <si>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</si>
  <si>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</si>
  <si>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</si>
  <si>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</si>
  <si>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</si>
  <si>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</si>
  <si>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</si>
  <si>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</si>
  <si>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</si>
  <si>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</si>
  <si>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</si>
  <si>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</si>
  <si>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</si>
  <si>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</si>
  <si>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</si>
  <si>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</si>
  <si>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</si>
  <si>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</si>
  <si>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</si>
  <si>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</si>
  <si>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</si>
  <si>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</si>
  <si>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</si>
  <si>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</si>
  <si>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</si>
  <si>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</si>
  <si>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</si>
  <si>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</si>
  <si>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</si>
  <si>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</si>
  <si>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</si>
  <si>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</si>
  <si>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</si>
  <si>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</si>
  <si>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</si>
  <si>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</si>
  <si>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</si>
  <si>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</si>
  <si>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</si>
  <si>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</si>
  <si>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</si>
  <si>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</si>
  <si>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</si>
  <si>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</si>
  <si>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</si>
  <si>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</si>
  <si>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</si>
  <si>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</si>
  <si>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</si>
  <si>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</si>
  <si>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</si>
  <si>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</si>
  <si>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</si>
  <si>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</si>
  <si>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</si>
  <si>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</si>
  <si>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</si>
  <si>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</si>
  <si>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</si>
  <si>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</si>
  <si>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</si>
  <si>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</si>
  <si>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</si>
  <si>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</si>
  <si>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</si>
  <si>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</si>
  <si>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</si>
  <si>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</si>
  <si>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</si>
  <si>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</si>
  <si>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</si>
  <si>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</si>
  <si>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</si>
  <si>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</si>
  <si>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</si>
  <si>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</si>
  <si>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</si>
  <si>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</si>
  <si>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</si>
  <si>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</si>
  <si>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</si>
  <si>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</si>
  <si>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</si>
  <si>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</si>
  <si>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</si>
  <si>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</si>
  <si>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</si>
  <si>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</si>
  <si>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</si>
  <si>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</si>
  <si>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</si>
  <si>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</si>
  <si>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</si>
  <si>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</si>
  <si>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</si>
  <si>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</si>
  <si>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</si>
  <si>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</si>
  <si>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</si>
  <si>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</si>
  <si>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</si>
  <si>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</si>
  <si>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</si>
  <si>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</si>
  <si>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</si>
  <si>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</si>
  <si>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</si>
  <si>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</si>
  <si>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</si>
  <si>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</si>
  <si>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</si>
  <si>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</si>
  <si>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</si>
  <si>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</si>
  <si>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</si>
  <si>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</si>
  <si>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</si>
  <si>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</si>
  <si>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</si>
  <si>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</si>
  <si>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</si>
  <si>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</si>
  <si>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</si>
  <si>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</si>
  <si>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</si>
  <si>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</si>
  <si>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</si>
  <si>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</si>
  <si>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</si>
  <si>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</si>
  <si>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</si>
  <si>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</si>
  <si>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</si>
  <si>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</si>
  <si>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</si>
  <si>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</si>
  <si>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</si>
  <si>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</si>
  <si>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</si>
  <si>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</si>
  <si>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</si>
  <si>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</si>
  <si>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</si>
  <si>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</si>
  <si>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</si>
  <si>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</si>
  <si>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</si>
  <si>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</si>
  <si>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</si>
  <si>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</si>
  <si>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</si>
  <si>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</si>
  <si>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</si>
  <si>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</si>
  <si>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</si>
  <si>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</si>
  <si>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</si>
  <si>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</si>
  <si>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</si>
  <si>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</si>
  <si>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</si>
  <si>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</si>
  <si>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</si>
  <si>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</si>
  <si>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</si>
  <si>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</si>
  <si>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</si>
  <si>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</si>
  <si>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</si>
  <si>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</si>
  <si>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</si>
  <si>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</si>
  <si>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</si>
  <si>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</si>
  <si>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</si>
  <si>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</si>
  <si>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</si>
  <si>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</si>
  <si>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</si>
  <si>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</si>
  <si>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</si>
  <si>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</si>
  <si>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</si>
  <si>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</si>
  <si>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</si>
  <si>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</si>
  <si>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</si>
  <si>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</si>
  <si>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</si>
  <si>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</si>
  <si>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</si>
  <si>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</si>
  <si>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</si>
  <si>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</si>
  <si>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</si>
  <si>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</si>
  <si>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</si>
  <si>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</si>
  <si>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</si>
  <si>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</si>
  <si>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</si>
  <si>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</si>
  <si>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</si>
  <si>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</si>
  <si>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</si>
  <si>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</si>
  <si>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</si>
  <si>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</si>
  <si>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</si>
  <si>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</si>
  <si>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</si>
  <si>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</si>
  <si>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</si>
  <si>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</si>
  <si>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</si>
  <si>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</si>
  <si>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</si>
  <si>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</si>
  <si>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</si>
  <si>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</si>
  <si>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</si>
  <si>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</si>
  <si>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</si>
  <si>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</si>
  <si>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</si>
  <si>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</si>
  <si>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</si>
  <si>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</si>
  <si>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</si>
  <si>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</si>
  <si>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</si>
  <si>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</si>
  <si>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</si>
  <si>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</si>
  <si>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</si>
  <si>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</si>
  <si>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</si>
  <si>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</si>
  <si>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</si>
  <si>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</si>
  <si>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</si>
  <si>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</si>
  <si>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</si>
  <si>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</si>
  <si>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</si>
  <si>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</si>
  <si>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</si>
  <si>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</si>
  <si>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</si>
  <si>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</si>
  <si>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</si>
  <si>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</si>
  <si>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</si>
  <si>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</si>
  <si>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</si>
  <si>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</si>
  <si>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</si>
  <si>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</si>
  <si>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</si>
  <si>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</si>
  <si>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</si>
  <si>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</si>
  <si>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</si>
  <si>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</si>
  <si>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</si>
  <si>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</si>
  <si>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</si>
  <si>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</si>
  <si>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</si>
  <si>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</si>
  <si>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</si>
  <si>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</si>
  <si>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</si>
  <si>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</si>
  <si>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</si>
  <si>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</si>
  <si>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</si>
  <si>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</si>
  <si>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</si>
  <si>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</si>
  <si>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</si>
  <si>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</si>
  <si>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</si>
  <si>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</si>
  <si>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</si>
  <si>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</si>
  <si>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</si>
  <si>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</si>
  <si>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</si>
  <si>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</si>
  <si>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</si>
  <si>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</si>
  <si>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</si>
  <si>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</si>
  <si>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</si>
  <si>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</si>
  <si>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</si>
  <si>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</si>
  <si>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</si>
  <si>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</si>
  <si>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</si>
  <si>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</si>
  <si>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</si>
  <si>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</si>
  <si>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</si>
  <si>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</si>
  <si>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</si>
  <si>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</si>
  <si>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</si>
  <si>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</si>
  <si>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</si>
  <si>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</si>
  <si>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</si>
  <si>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</si>
  <si>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</si>
  <si>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</si>
  <si>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</si>
  <si>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</si>
  <si>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</si>
  <si>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</si>
  <si>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</si>
  <si>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</si>
  <si>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</si>
  <si>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</si>
  <si>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</si>
  <si>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</si>
  <si>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</si>
  <si>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</si>
  <si>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</si>
  <si>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</si>
  <si>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</si>
  <si>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</si>
  <si>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</si>
  <si>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</si>
  <si>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</si>
  <si>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</si>
  <si>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</si>
  <si>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</si>
  <si>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</si>
  <si>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</si>
  <si>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</si>
  <si>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</si>
  <si>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</si>
  <si>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</si>
  <si>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</si>
  <si>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</si>
  <si>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</si>
  <si>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</si>
  <si>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</si>
  <si>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</si>
  <si>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</si>
  <si>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</si>
  <si>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</si>
  <si>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</si>
  <si>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</si>
  <si>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</si>
  <si>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</si>
  <si>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</si>
  <si>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</si>
  <si>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</si>
  <si>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</si>
  <si>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</si>
  <si>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</si>
  <si>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</si>
  <si>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</si>
  <si>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</si>
  <si>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</si>
  <si>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</si>
  <si>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</si>
  <si>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</si>
  <si>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</si>
  <si>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</si>
  <si>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</si>
  <si>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</si>
  <si>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</si>
  <si>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</si>
  <si>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</si>
  <si>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</si>
  <si>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</si>
  <si>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</si>
  <si>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</si>
  <si>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</si>
  <si>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</si>
  <si>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</si>
  <si>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</si>
  <si>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</si>
  <si>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</si>
  <si>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</si>
  <si>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</si>
  <si>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</si>
  <si>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</si>
  <si>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</si>
  <si>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</si>
  <si>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</si>
  <si>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</si>
  <si>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</si>
  <si>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</si>
  <si>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</si>
  <si>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</si>
  <si>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</si>
  <si>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</si>
  <si>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</si>
  <si>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</si>
  <si>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</si>
  <si>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</si>
  <si>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</si>
  <si>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</si>
  <si>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</si>
  <si>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</si>
  <si>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</si>
  <si>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</si>
  <si>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</si>
  <si>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</si>
  <si>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</si>
  <si>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</si>
  <si>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</si>
  <si>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</si>
  <si>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</si>
  <si>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</si>
  <si>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</si>
  <si>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</si>
  <si>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</si>
  <si>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</si>
  <si>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</si>
  <si>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</si>
  <si>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</si>
  <si>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</si>
  <si>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</si>
  <si>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</si>
  <si>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</si>
  <si>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</si>
  <si>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</si>
  <si>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</si>
  <si>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</si>
  <si>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</si>
  <si>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</si>
  <si>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</si>
  <si>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</si>
  <si>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</si>
  <si>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</si>
  <si>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</si>
  <si>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</si>
  <si>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</si>
  <si>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</si>
  <si>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</si>
  <si>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</si>
  <si>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</si>
  <si>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</si>
  <si>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</si>
  <si>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</si>
  <si>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</si>
  <si>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</si>
  <si>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</si>
  <si>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</si>
  <si>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</si>
  <si>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</si>
  <si>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</si>
  <si>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</si>
  <si>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</si>
  <si>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</si>
  <si>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</si>
  <si>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</si>
  <si>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</si>
  <si>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</si>
  <si>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</si>
  <si>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</si>
  <si>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</si>
  <si>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</si>
  <si>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</si>
  <si>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</si>
  <si>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</si>
  <si>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</si>
  <si>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</si>
  <si>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</si>
  <si>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</si>
  <si>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</si>
  <si>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</si>
  <si>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</si>
  <si>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</si>
  <si>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</si>
  <si>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</si>
  <si>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</si>
  <si>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</si>
  <si>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</si>
  <si>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</si>
  <si>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</si>
  <si>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</si>
  <si>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</si>
  <si>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</si>
  <si>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</si>
  <si>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</si>
  <si>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</si>
  <si>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</si>
  <si>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</si>
  <si>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</si>
  <si>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</si>
  <si>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</si>
  <si>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</si>
  <si>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</si>
  <si>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</si>
  <si>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</si>
  <si>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</si>
  <si>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</si>
  <si>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</si>
  <si>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</si>
  <si>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</si>
  <si>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</si>
  <si>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</si>
  <si>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</si>
  <si>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</si>
  <si>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</si>
  <si>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</si>
  <si>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</si>
  <si>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</si>
  <si>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</si>
  <si>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</si>
  <si>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</si>
  <si>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</si>
  <si>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</si>
  <si>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</si>
  <si>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</si>
  <si>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</si>
  <si>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</si>
  <si>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</si>
  <si>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</si>
  <si>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</si>
  <si>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</si>
  <si>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</si>
  <si>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</si>
  <si>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</si>
  <si>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</si>
  <si>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</si>
  <si>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</si>
  <si>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</si>
  <si>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</si>
  <si>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</si>
  <si>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</si>
  <si>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</si>
  <si>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</si>
  <si>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</si>
  <si>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</si>
  <si>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</si>
  <si>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</si>
  <si>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</si>
  <si>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</si>
  <si>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</si>
  <si>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</si>
  <si>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</si>
  <si>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</si>
  <si>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</si>
  <si>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</si>
  <si>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</si>
  <si>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</si>
  <si>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</si>
  <si>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</si>
  <si>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</si>
  <si>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</si>
  <si>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</si>
  <si>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</si>
  <si>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</si>
  <si>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</si>
  <si>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</si>
  <si>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</si>
  <si>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</si>
  <si>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</si>
  <si>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</si>
  <si>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</si>
  <si>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</si>
  <si>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</si>
  <si>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</si>
  <si>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</si>
  <si>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</si>
  <si>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</si>
  <si>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</si>
  <si>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</si>
  <si>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</si>
  <si>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</si>
  <si>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</si>
  <si>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</si>
  <si>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</si>
  <si>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</si>
  <si>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</si>
  <si>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</si>
  <si>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</si>
  <si>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</si>
  <si>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</si>
  <si>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</si>
  <si>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</si>
  <si>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</si>
  <si>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</si>
  <si>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</si>
  <si>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</si>
  <si>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</si>
  <si>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</si>
  <si>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</si>
  <si>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</si>
  <si>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</si>
  <si>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</si>
  <si>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</si>
  <si>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</si>
  <si>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</si>
  <si>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</si>
  <si>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</si>
  <si>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</si>
  <si>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</si>
  <si>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</si>
  <si>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</si>
  <si>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</si>
  <si>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</si>
  <si>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</si>
  <si>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</si>
  <si>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</si>
  <si>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</si>
  <si>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</si>
  <si>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</si>
  <si>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</si>
  <si>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</si>
  <si>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</si>
  <si>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</si>
  <si>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</si>
  <si>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</si>
  <si>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</si>
  <si>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</si>
  <si>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</si>
  <si>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</si>
  <si>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</si>
  <si>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</si>
  <si>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</si>
  <si>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</si>
  <si>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</si>
  <si>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</si>
  <si>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</si>
  <si>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</si>
  <si>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</si>
  <si>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</si>
  <si>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</si>
  <si>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</si>
  <si>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</si>
  <si>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</si>
  <si>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</si>
  <si>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</si>
  <si>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</si>
  <si>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</si>
  <si>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</si>
  <si>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</si>
  <si>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</si>
  <si>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</si>
  <si>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</si>
  <si>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</si>
  <si>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</si>
  <si>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</si>
  <si>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</si>
  <si>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</si>
  <si>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</si>
  <si>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</si>
  <si>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</si>
  <si>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</si>
  <si>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</si>
  <si>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</si>
  <si>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</si>
  <si>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</si>
  <si>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</si>
  <si>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</si>
  <si>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</si>
  <si>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</si>
  <si>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</si>
  <si>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</si>
  <si>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</si>
  <si>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</si>
  <si>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</si>
  <si>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</si>
  <si>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</si>
  <si>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</si>
  <si>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</si>
  <si>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</si>
  <si>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</si>
  <si>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</si>
  <si>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</si>
  <si>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</si>
  <si>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</si>
  <si>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</si>
  <si>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</si>
  <si>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</si>
  <si>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</si>
  <si>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</si>
  <si>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</si>
  <si>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</si>
  <si>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</si>
  <si>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</si>
  <si>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</si>
  <si>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</si>
  <si>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</si>
  <si>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</si>
  <si>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</si>
  <si>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</si>
  <si>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</si>
  <si>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</si>
  <si>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</si>
  <si>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</si>
  <si>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</si>
  <si>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</si>
  <si>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</si>
  <si>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</si>
  <si>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</si>
  <si>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</si>
  <si>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</si>
  <si>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</si>
  <si>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</si>
  <si>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</si>
  <si>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</si>
  <si>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</si>
  <si>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</si>
  <si>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</si>
  <si>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</si>
  <si>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</si>
  <si>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</si>
  <si>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</si>
  <si>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</si>
  <si>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</si>
  <si>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</si>
  <si>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</si>
  <si>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</si>
  <si>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</si>
  <si>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</si>
  <si>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</si>
  <si>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</si>
  <si>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</si>
  <si>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</si>
  <si>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</si>
  <si>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</si>
  <si>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</si>
  <si>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</si>
  <si>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</si>
  <si>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</si>
  <si>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</si>
  <si>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</si>
  <si>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</si>
  <si>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</si>
  <si>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</si>
  <si>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</si>
  <si>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</si>
  <si>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</si>
  <si>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</si>
  <si>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</si>
  <si>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</si>
  <si>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</si>
  <si>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</si>
  <si>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</si>
  <si>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</si>
  <si>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</si>
  <si>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</si>
  <si>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</si>
  <si>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</si>
  <si>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</si>
  <si>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</si>
  <si>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</si>
  <si>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</si>
  <si>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</si>
  <si>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</si>
  <si>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</si>
  <si>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</si>
  <si>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</si>
  <si>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</si>
  <si>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</si>
  <si>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</si>
  <si>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</si>
  <si>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</si>
  <si>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</si>
  <si>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</si>
  <si>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</si>
  <si>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</si>
  <si>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</si>
  <si>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</si>
  <si>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</si>
  <si>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</si>
  <si>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</si>
  <si>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</si>
  <si>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</si>
  <si>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</si>
  <si>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</si>
  <si>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</si>
  <si>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</si>
  <si>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</si>
  <si>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</si>
  <si>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</si>
  <si>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</si>
  <si>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</si>
  <si>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</si>
  <si>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</si>
  <si>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</si>
  <si>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</si>
  <si>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</si>
  <si>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</si>
  <si>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</si>
  <si>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</si>
  <si>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</si>
  <si>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</si>
  <si>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</si>
  <si>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</si>
  <si>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</si>
  <si>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</si>
  <si>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</si>
  <si>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</si>
  <si>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</si>
  <si>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</si>
  <si>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</si>
  <si>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</si>
  <si>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</si>
  <si>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</si>
  <si>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</si>
  <si>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</si>
  <si>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</si>
  <si>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</si>
  <si>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</si>
  <si>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</si>
  <si>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</si>
  <si>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</si>
  <si>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</si>
  <si>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</si>
  <si>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</si>
  <si>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</si>
  <si>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</si>
  <si>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</si>
  <si>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</si>
  <si>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</si>
  <si>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</si>
  <si>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</si>
  <si>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</si>
  <si>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</si>
  <si>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</si>
  <si>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</si>
  <si>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</si>
  <si>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</si>
  <si>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</si>
  <si>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</si>
  <si>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</si>
  <si>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</si>
  <si>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</si>
  <si>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</si>
  <si>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</si>
  <si>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</si>
  <si>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</si>
  <si>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</si>
  <si>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</si>
  <si>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</si>
  <si>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</si>
  <si>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</si>
  <si>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</si>
  <si>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</si>
  <si>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</si>
  <si>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</si>
  <si>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</si>
  <si>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</si>
  <si>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</si>
  <si>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</si>
  <si>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</si>
  <si>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</si>
  <si>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</si>
  <si>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</si>
  <si>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</si>
  <si>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</si>
  <si>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</si>
  <si>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</si>
  <si>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</si>
  <si>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</si>
  <si>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</si>
  <si>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</si>
  <si>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</si>
  <si>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</si>
  <si>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</si>
  <si>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</si>
  <si>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</si>
  <si>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</si>
  <si>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</si>
  <si>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</si>
  <si>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</si>
  <si>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</si>
  <si>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</si>
  <si>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</si>
  <si>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</si>
  <si>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</si>
  <si>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</si>
  <si>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</si>
  <si>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</si>
  <si>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</si>
  <si>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</si>
  <si>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</si>
  <si>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</si>
  <si>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</si>
  <si>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</si>
  <si>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</si>
  <si>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</si>
  <si>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</si>
  <si>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</si>
  <si>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</si>
  <si>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</si>
  <si>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</si>
  <si>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</si>
  <si>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</si>
  <si>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</si>
  <si>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</si>
  <si>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</si>
  <si>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</si>
  <si>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</si>
  <si>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</si>
  <si>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</si>
  <si>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</si>
  <si>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</si>
  <si>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</si>
  <si>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</si>
  <si>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</si>
  <si>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</si>
  <si>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</si>
  <si>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</si>
  <si>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</si>
  <si>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</si>
  <si>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</si>
  <si>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</si>
  <si>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</si>
  <si>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</si>
  <si>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</si>
  <si>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</si>
  <si>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</si>
  <si>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</si>
  <si>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</si>
  <si>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</si>
  <si>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</si>
  <si>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</si>
  <si>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</si>
  <si>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</si>
  <si>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</si>
  <si>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</si>
  <si>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</si>
  <si>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</si>
  <si>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</si>
  <si>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</si>
  <si>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</si>
  <si>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</si>
  <si>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</si>
  <si>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</si>
  <si>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</si>
  <si>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</si>
  <si>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</si>
  <si>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</si>
  <si>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</si>
  <si>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</si>
  <si>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</si>
  <si>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</si>
  <si>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</si>
  <si>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</si>
  <si>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</si>
  <si>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</si>
  <si>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</si>
  <si>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</si>
  <si>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</si>
  <si>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</si>
  <si>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</si>
  <si>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</si>
  <si>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</si>
  <si>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</si>
  <si>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</si>
  <si>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</si>
  <si>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</si>
  <si>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</si>
  <si>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</si>
  <si>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</si>
  <si>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</si>
  <si>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</si>
  <si>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</si>
  <si>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</si>
  <si>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</si>
  <si>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</si>
  <si>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</si>
  <si>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</si>
  <si>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</si>
  <si>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</si>
  <si>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</si>
  <si>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</si>
  <si>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</si>
  <si>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</si>
  <si>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</si>
  <si>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</si>
  <si>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</si>
  <si>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</si>
  <si>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</si>
  <si>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</si>
  <si>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</si>
  <si>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</si>
  <si>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</si>
  <si>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</si>
  <si>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</si>
  <si>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</si>
  <si>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</si>
  <si>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</si>
  <si>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</si>
  <si>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</si>
  <si>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</si>
  <si>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</si>
  <si>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</si>
  <si>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</si>
  <si>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</si>
  <si>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</si>
  <si>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</si>
  <si>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</si>
  <si>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</si>
  <si>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</si>
  <si>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</si>
  <si>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</si>
  <si>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</si>
  <si>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</si>
  <si>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</si>
  <si>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</si>
  <si>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</si>
  <si>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</si>
  <si>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</si>
  <si>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</si>
  <si>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</si>
  <si>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</si>
  <si>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</si>
  <si>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</si>
  <si>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</si>
  <si>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</si>
  <si>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</si>
  <si>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</si>
  <si>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</si>
  <si>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</si>
  <si>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</si>
  <si>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</si>
  <si>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</si>
  <si>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</si>
  <si>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</si>
  <si>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</si>
  <si>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</si>
  <si>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</si>
  <si>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</si>
  <si>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</si>
  <si>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</si>
  <si>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</si>
  <si>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</si>
  <si>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</si>
  <si>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</si>
  <si>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</si>
  <si>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</si>
  <si>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</si>
  <si>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</si>
  <si>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</si>
  <si>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</si>
  <si>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</si>
  <si>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</si>
  <si>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</si>
  <si>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</si>
  <si>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</si>
  <si>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</si>
  <si>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</si>
  <si>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</si>
  <si>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</si>
  <si>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</si>
  <si>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</si>
  <si>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</si>
  <si>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</si>
  <si>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</si>
  <si>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</si>
  <si>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</si>
  <si>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</si>
  <si>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</si>
  <si>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</si>
  <si>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</si>
  <si>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</si>
  <si>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</si>
  <si>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</si>
  <si>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</si>
  <si>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</si>
  <si>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</si>
  <si>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</si>
  <si>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</si>
  <si>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</si>
  <si>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</si>
  <si>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</si>
  <si>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</si>
  <si>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</si>
  <si>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</si>
  <si>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</si>
  <si>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</si>
  <si>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</si>
  <si>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</si>
  <si>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</si>
  <si>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</si>
  <si>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</si>
  <si>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</si>
  <si>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</si>
  <si>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</si>
  <si>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</si>
  <si>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</si>
  <si>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</si>
  <si>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</si>
  <si>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</si>
  <si>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</si>
  <si>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</si>
  <si>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</si>
  <si>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</si>
  <si>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</si>
  <si>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</si>
  <si>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</si>
  <si>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</si>
  <si>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</si>
  <si>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</si>
  <si>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</si>
  <si>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</si>
  <si>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</si>
  <si>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</si>
  <si>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</si>
  <si>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</si>
  <si>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</si>
  <si>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</si>
  <si>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</si>
  <si>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</si>
  <si>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</si>
  <si>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</si>
  <si>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</si>
  <si>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</si>
  <si>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</si>
  <si>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</si>
  <si>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</si>
  <si>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</si>
  <si>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</si>
  <si>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</si>
  <si>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</si>
  <si>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</si>
  <si>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</si>
  <si>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</si>
  <si>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</si>
  <si>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</si>
  <si>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</si>
  <si>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</si>
  <si>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</si>
  <si>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</si>
  <si>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</si>
  <si>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</si>
  <si>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</si>
  <si>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</si>
  <si>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</si>
  <si>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</si>
  <si>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</si>
  <si>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</si>
  <si>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</si>
  <si>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</si>
  <si>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</si>
  <si>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</si>
  <si>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</si>
  <si>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</si>
  <si>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</si>
  <si>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</si>
  <si>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</si>
  <si>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</si>
  <si>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</si>
  <si>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</si>
  <si>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</si>
  <si>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</si>
  <si>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</si>
  <si>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</si>
  <si>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</si>
  <si>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</si>
  <si>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</si>
  <si>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</si>
  <si>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</si>
  <si>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</si>
  <si>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</si>
  <si>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</si>
  <si>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</si>
  <si>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</si>
  <si>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</si>
  <si>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</si>
  <si>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</si>
  <si>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</si>
  <si>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</si>
  <si>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</si>
  <si>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</si>
  <si>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</si>
  <si>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</si>
  <si>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</si>
  <si>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</si>
  <si>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</si>
  <si>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</si>
  <si>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</si>
  <si>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</si>
  <si>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</si>
  <si>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</si>
  <si>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</si>
  <si>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</si>
  <si>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</si>
  <si>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</si>
  <si>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</si>
  <si>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</si>
  <si>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</si>
  <si>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</si>
  <si>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</si>
  <si>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</si>
  <si>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</si>
  <si>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</si>
  <si>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</si>
  <si>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</si>
  <si>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</si>
  <si>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</si>
  <si>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</si>
  <si>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</si>
  <si>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</si>
  <si>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</si>
  <si>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</si>
  <si>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</si>
  <si>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</si>
  <si>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</si>
  <si>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</si>
  <si>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</si>
  <si>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</si>
  <si>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</si>
  <si>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</si>
  <si>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</si>
  <si>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</si>
  <si>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</si>
  <si>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</si>
  <si>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</si>
  <si>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</si>
  <si>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</si>
  <si>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</si>
  <si>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</si>
  <si>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</si>
  <si>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</si>
  <si>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</si>
  <si>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</si>
  <si>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</si>
  <si>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</si>
  <si>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</si>
  <si>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</si>
  <si>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</si>
  <si>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</si>
  <si>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</si>
  <si>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</si>
  <si>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</si>
  <si>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</si>
  <si>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</si>
  <si>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</si>
  <si>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</si>
  <si>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</si>
  <si>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</si>
  <si>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</si>
  <si>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</si>
  <si>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</si>
  <si>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</si>
  <si>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</si>
  <si>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</si>
  <si>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</si>
  <si>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</si>
  <si>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</si>
  <si>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</si>
  <si>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</si>
  <si>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</si>
  <si>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</si>
  <si>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</si>
  <si>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</si>
  <si>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</si>
  <si>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</si>
  <si>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</si>
  <si>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</si>
  <si>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</si>
  <si>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</si>
  <si>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</si>
  <si>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</si>
  <si>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</si>
  <si>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</si>
  <si>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</si>
  <si>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</si>
  <si>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</si>
  <si>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</si>
  <si>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</si>
  <si>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</si>
  <si>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</si>
  <si>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</si>
  <si>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</si>
  <si>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</si>
  <si>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</si>
  <si>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</si>
  <si>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</si>
  <si>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</si>
  <si>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</si>
  <si>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</si>
  <si>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</si>
  <si>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</si>
  <si>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</si>
  <si>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</si>
  <si>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</si>
  <si>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</si>
  <si>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</si>
  <si>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</si>
  <si>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</si>
  <si>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</si>
  <si>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</si>
  <si>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</si>
  <si>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</si>
  <si>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</si>
  <si>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</si>
  <si>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</si>
  <si>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</si>
  <si>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</si>
  <si>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</si>
  <si>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</si>
  <si>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</si>
  <si>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</si>
  <si>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</si>
  <si>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</si>
  <si>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</si>
  <si>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</si>
  <si>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</si>
  <si>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</si>
  <si>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</si>
  <si>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</si>
  <si>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</si>
  <si>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</si>
  <si>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</si>
  <si>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</si>
  <si>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</si>
  <si>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</si>
  <si>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</si>
  <si>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</si>
  <si>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</si>
  <si>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</si>
  <si>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</si>
  <si>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</si>
  <si>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</si>
  <si>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</si>
  <si>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</si>
  <si>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</si>
  <si>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</si>
  <si>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</si>
  <si>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</si>
  <si>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</si>
  <si>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</si>
  <si>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</si>
  <si>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</si>
  <si>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</si>
  <si>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</si>
  <si>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</si>
  <si>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</si>
  <si>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</si>
  <si>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</si>
  <si>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</si>
  <si>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</si>
  <si>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</si>
  <si>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</si>
  <si>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</si>
  <si>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</si>
  <si>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</si>
  <si>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</si>
  <si>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</si>
  <si>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</si>
  <si>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</si>
  <si>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</si>
  <si>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</si>
  <si>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</si>
  <si>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</si>
  <si>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</si>
  <si>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</si>
  <si>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</si>
  <si>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</si>
  <si>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</si>
  <si>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</si>
  <si>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</si>
  <si>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</si>
  <si>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</si>
  <si>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</si>
  <si>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</si>
  <si>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</si>
  <si>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</si>
  <si>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</si>
  <si>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</si>
  <si>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</si>
  <si>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</si>
  <si>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</si>
  <si>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</si>
  <si>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</si>
  <si>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</si>
  <si>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</si>
  <si>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</si>
  <si>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</si>
  <si>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</si>
  <si>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</si>
  <si>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</si>
  <si>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</si>
  <si>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</si>
  <si>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</si>
  <si>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</si>
  <si>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</si>
  <si>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</si>
  <si>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</si>
  <si>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</si>
  <si>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</si>
  <si>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</si>
  <si>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</si>
  <si>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</si>
  <si>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</si>
  <si>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</si>
  <si>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</si>
  <si>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</si>
  <si>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</si>
  <si>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</si>
  <si>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</si>
  <si>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</si>
  <si>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</si>
  <si>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</si>
  <si>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</si>
  <si>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</si>
  <si>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</si>
  <si>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</si>
  <si>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</si>
  <si>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</si>
  <si>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</si>
  <si>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</si>
  <si>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</si>
  <si>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</si>
  <si>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</si>
  <si>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</si>
  <si>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</si>
  <si>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</si>
  <si>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</si>
  <si>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</si>
  <si>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</si>
  <si>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</si>
  <si>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</si>
  <si>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</si>
  <si>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</si>
  <si>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</si>
  <si>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</si>
  <si>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</si>
  <si>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</si>
  <si>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</si>
  <si>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</si>
  <si>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</si>
  <si>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</si>
  <si>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</si>
  <si>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</si>
  <si>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</si>
  <si>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</si>
  <si>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</si>
  <si>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</si>
  <si>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</si>
  <si>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</si>
  <si>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</si>
  <si>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</si>
  <si>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</si>
  <si>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</si>
  <si>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</si>
  <si>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</si>
  <si>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</si>
  <si>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</si>
  <si>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</si>
  <si>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</si>
  <si>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</si>
  <si>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</si>
  <si>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</si>
  <si>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</si>
  <si>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</si>
  <si>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</si>
  <si>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</si>
  <si>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</si>
  <si>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</si>
  <si>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</si>
  <si>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</si>
  <si>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</si>
  <si>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</si>
  <si>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</si>
  <si>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</si>
  <si>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</si>
  <si>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</si>
  <si>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</si>
  <si>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</si>
  <si>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</si>
  <si>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</si>
  <si>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</si>
  <si>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</si>
  <si>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</si>
  <si>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</si>
  <si>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</si>
  <si>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</si>
  <si>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</si>
  <si>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</si>
  <si>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</si>
  <si>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</si>
  <si>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</si>
  <si>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</si>
  <si>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</si>
  <si>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</si>
  <si>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</si>
  <si>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</si>
  <si>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</si>
  <si>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</si>
  <si>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</si>
  <si>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</si>
  <si>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</si>
  <si>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</si>
  <si>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</si>
  <si>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</si>
  <si>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</si>
  <si>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</si>
  <si>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</si>
  <si>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</si>
  <si>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</si>
  <si>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</si>
  <si>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</si>
  <si>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</si>
  <si>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</si>
  <si>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</si>
  <si>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</si>
  <si>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</si>
  <si>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</si>
  <si>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</si>
  <si>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</si>
  <si>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</si>
  <si>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</si>
  <si>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</si>
  <si>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</si>
  <si>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</si>
  <si>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</si>
  <si>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</si>
  <si>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</si>
  <si>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</si>
  <si>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</si>
  <si>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</si>
  <si>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</si>
  <si>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</si>
  <si>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</si>
  <si>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</si>
  <si>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</si>
  <si>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</si>
  <si>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</si>
  <si>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</si>
  <si>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</si>
  <si>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</si>
  <si>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</si>
  <si>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</si>
  <si>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</si>
  <si>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</si>
  <si>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</si>
  <si>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</si>
  <si>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</si>
  <si>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</si>
  <si>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</si>
  <si>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</si>
  <si>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</si>
  <si>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</si>
  <si>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</si>
  <si>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</si>
  <si>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</si>
  <si>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</si>
  <si>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</si>
  <si>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</si>
  <si>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</si>
  <si>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</si>
  <si>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</si>
  <si>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</si>
  <si>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</si>
  <si>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</si>
  <si>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</si>
  <si>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</si>
  <si>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</si>
  <si>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</si>
  <si>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</si>
  <si>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</si>
  <si>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</si>
  <si>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</si>
  <si>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</si>
  <si>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</si>
  <si>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</si>
  <si>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</si>
  <si>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</si>
  <si>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</si>
  <si>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</si>
  <si>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</si>
  <si>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</si>
  <si>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</si>
  <si>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</si>
  <si>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</si>
  <si>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</si>
  <si>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</si>
  <si>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</si>
  <si>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</si>
  <si>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</si>
  <si>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</si>
  <si>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</si>
  <si>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</si>
  <si>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</si>
  <si>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</si>
  <si>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</si>
  <si>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</si>
  <si>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</si>
  <si>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</si>
  <si>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</si>
  <si>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</si>
  <si>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</si>
  <si>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</si>
  <si>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</si>
  <si>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</si>
  <si>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</si>
  <si>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</si>
  <si>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</si>
  <si>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</si>
  <si>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</si>
  <si>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</si>
  <si>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</si>
  <si>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</si>
  <si>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</si>
  <si>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</si>
  <si>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</si>
  <si>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</si>
  <si>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</si>
  <si>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</si>
  <si>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</si>
  <si>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</si>
  <si>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</si>
  <si>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</si>
  <si>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</si>
  <si>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</si>
  <si>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</si>
  <si>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</si>
  <si>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</si>
  <si>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</si>
  <si>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</si>
  <si>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</si>
  <si>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</si>
  <si>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</si>
  <si>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</si>
  <si>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</si>
  <si>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</si>
  <si>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</si>
  <si>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</si>
  <si>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</si>
  <si>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</si>
  <si>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</si>
  <si>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</si>
  <si>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</si>
  <si>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</si>
  <si>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</si>
  <si>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</si>
  <si>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</si>
  <si>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</si>
  <si>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</si>
  <si>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</si>
  <si>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</si>
  <si>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</si>
  <si>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</si>
  <si>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</si>
  <si>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</si>
  <si>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</si>
  <si>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</si>
  <si>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</si>
  <si>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</si>
  <si>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</si>
  <si>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</si>
  <si>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</si>
  <si>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</si>
  <si>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</si>
  <si>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</si>
  <si>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</si>
  <si>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</si>
  <si>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</si>
  <si>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</si>
  <si>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</si>
  <si>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</si>
  <si>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</si>
  <si>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</si>
  <si>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</si>
  <si>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</si>
  <si>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</si>
  <si>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</si>
  <si>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</si>
  <si>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</si>
  <si>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</si>
  <si>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</si>
  <si>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</si>
  <si>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</si>
  <si>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</si>
  <si>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</si>
  <si>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</si>
  <si>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</si>
  <si>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</si>
  <si>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</si>
  <si>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</si>
  <si>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</si>
  <si>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</si>
  <si>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</si>
  <si>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</si>
  <si>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</si>
  <si>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</si>
  <si>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</si>
  <si>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</si>
  <si>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</si>
  <si>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</si>
  <si>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</si>
  <si>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</si>
  <si>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</si>
  <si>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</si>
  <si>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</si>
  <si>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</si>
  <si>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</si>
  <si>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</si>
  <si>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</si>
  <si>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</si>
  <si>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</si>
  <si>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</si>
  <si>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</si>
  <si>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</si>
  <si>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</si>
  <si>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</si>
  <si>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</si>
  <si>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</si>
  <si>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</si>
  <si>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</si>
  <si>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</si>
  <si>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</si>
  <si>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</si>
  <si>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</si>
  <si>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</si>
  <si>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</si>
  <si>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</si>
  <si>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</si>
  <si>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</si>
  <si>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</si>
  <si>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</si>
  <si>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</si>
  <si>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</si>
  <si>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</si>
  <si>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</si>
  <si>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</si>
  <si>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</si>
  <si>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</si>
  <si>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</si>
  <si>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</si>
  <si>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</si>
  <si>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</si>
  <si>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</si>
  <si>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</si>
  <si>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</si>
  <si>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</si>
  <si>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</si>
  <si>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</si>
  <si>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</si>
  <si>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</si>
  <si>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</si>
  <si>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</si>
  <si>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</si>
  <si>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</si>
  <si>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</si>
  <si>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</si>
  <si>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</si>
  <si>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</si>
  <si>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</si>
  <si>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</si>
  <si>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</si>
  <si>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</si>
  <si>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</si>
  <si>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</si>
  <si>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</si>
  <si>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</si>
  <si>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</si>
  <si>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</si>
  <si>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</si>
  <si>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</si>
  <si>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</si>
  <si>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</si>
  <si>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</si>
  <si>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</si>
  <si>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</si>
  <si>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</si>
  <si>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</si>
  <si>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</si>
  <si>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</si>
  <si>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</si>
  <si>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</si>
  <si>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</si>
  <si>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</si>
  <si>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</si>
  <si>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</si>
  <si>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</si>
  <si>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</si>
  <si>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</si>
  <si>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</si>
  <si>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</si>
  <si>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</si>
  <si>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</si>
  <si>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</si>
  <si>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</si>
  <si>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</si>
  <si>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</si>
  <si>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</si>
  <si>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</si>
  <si>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</si>
  <si>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</si>
  <si>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</si>
  <si>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</si>
  <si>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</si>
  <si>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</si>
  <si>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</si>
  <si>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</si>
  <si>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</si>
  <si>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</si>
  <si>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</si>
  <si>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</si>
  <si>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</si>
  <si>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</si>
  <si>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</si>
  <si>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</si>
  <si>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</si>
  <si>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</si>
  <si>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</si>
  <si>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</si>
  <si>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</si>
  <si>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</si>
  <si>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</si>
  <si>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</si>
  <si>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</si>
  <si>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</si>
  <si>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</si>
  <si>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</si>
  <si>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</si>
  <si>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</si>
  <si>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</si>
  <si>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</si>
  <si>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</si>
  <si>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</si>
  <si>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</si>
  <si>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</si>
  <si>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</si>
  <si>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</si>
  <si>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</si>
  <si>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</si>
  <si>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</si>
  <si>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</si>
  <si>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</si>
  <si>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</si>
  <si>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</si>
  <si>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</si>
  <si>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</si>
  <si>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</si>
  <si>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</si>
  <si>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</si>
  <si>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</si>
  <si>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</si>
  <si>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</si>
  <si>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</si>
  <si>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</si>
  <si>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</si>
  <si>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</si>
  <si>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</si>
  <si>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</si>
  <si>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</si>
  <si>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</si>
  <si>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</si>
  <si>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</si>
  <si>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</si>
  <si>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</si>
  <si>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</si>
  <si>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</si>
  <si>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</si>
  <si>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</si>
  <si>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</si>
  <si>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</si>
  <si>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</si>
  <si>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</si>
  <si>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</si>
  <si>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</si>
  <si>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</si>
  <si>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</si>
  <si>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</si>
  <si>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</si>
  <si>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</si>
  <si>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</si>
  <si>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</si>
  <si>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</si>
  <si>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</si>
  <si>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</si>
  <si>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</si>
  <si>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</si>
  <si>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</si>
  <si>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</si>
  <si>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</si>
  <si>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</si>
  <si>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</si>
  <si>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</si>
  <si>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</si>
  <si>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</si>
  <si>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</si>
  <si>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</si>
  <si>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</si>
  <si>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</si>
  <si>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</si>
  <si>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</si>
  <si>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</si>
  <si>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</si>
  <si>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</si>
  <si>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</si>
  <si>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</si>
  <si>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</si>
  <si>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</si>
  <si>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</si>
  <si>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</si>
  <si>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</si>
  <si>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</si>
  <si>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</si>
  <si>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</si>
  <si>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</si>
  <si>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</si>
  <si>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</si>
  <si>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</si>
  <si>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</si>
  <si>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</si>
  <si>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</si>
  <si>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</si>
  <si>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</si>
  <si>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</si>
  <si>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</si>
  <si>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</si>
  <si>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</si>
  <si>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</si>
  <si>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</si>
  <si>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</si>
  <si>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</si>
  <si>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</si>
  <si>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</si>
  <si>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</si>
  <si>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</si>
  <si>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</si>
  <si>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</si>
  <si>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</si>
  <si>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</si>
  <si>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</si>
  <si>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</si>
  <si>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</si>
  <si>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</si>
  <si>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</si>
  <si>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</si>
  <si>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</si>
  <si>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</si>
  <si>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</si>
  <si>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</si>
  <si>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</si>
  <si>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</si>
  <si>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</si>
  <si>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</si>
  <si>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</si>
  <si>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</si>
  <si>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</si>
  <si>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</si>
  <si>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</si>
  <si>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</si>
  <si>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</si>
  <si>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</si>
  <si>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</si>
  <si>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</si>
  <si>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</si>
  <si>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</si>
  <si>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</si>
  <si>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</si>
  <si>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</si>
  <si>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</si>
  <si>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</si>
  <si>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</si>
  <si>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</si>
  <si>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</si>
  <si>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</si>
  <si>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</si>
  <si>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</si>
  <si>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</si>
  <si>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</si>
  <si>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</si>
  <si>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</si>
  <si>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</si>
  <si>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</si>
  <si>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</si>
  <si>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</si>
  <si>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</si>
  <si>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</si>
  <si>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</si>
  <si>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</si>
  <si>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</si>
  <si>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</si>
  <si>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</si>
  <si>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</si>
  <si>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</si>
  <si>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</si>
  <si>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</si>
  <si>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</si>
  <si>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</si>
  <si>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</si>
  <si>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</si>
  <si>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</si>
  <si>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</si>
  <si>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</si>
  <si>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</si>
  <si>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</si>
  <si>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</si>
  <si>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</si>
  <si>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</si>
  <si>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</si>
  <si>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</si>
  <si>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</si>
  <si>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</si>
  <si>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</si>
  <si>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</si>
  <si>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</si>
  <si>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</si>
  <si>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</si>
  <si>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</si>
  <si>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</si>
  <si>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</si>
  <si>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</si>
  <si>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</si>
  <si>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</si>
  <si>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</si>
  <si>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</si>
  <si>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</si>
  <si>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</si>
  <si>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</si>
  <si>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</si>
  <si>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</si>
  <si>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</si>
  <si>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</si>
  <si>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</si>
  <si>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</si>
  <si>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</si>
  <si>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</si>
  <si>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</si>
  <si>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</si>
  <si>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</si>
  <si>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</si>
  <si>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</si>
  <si>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</si>
  <si>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</si>
  <si>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</si>
  <si>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</si>
  <si>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</si>
  <si>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</si>
  <si>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</si>
  <si>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</si>
  <si>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</si>
  <si>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</si>
  <si>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</si>
  <si>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</si>
  <si>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</si>
  <si>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</si>
  <si>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</si>
  <si>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</si>
  <si>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</si>
  <si>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</si>
  <si>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</si>
  <si>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</si>
  <si>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</si>
  <si>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</si>
  <si>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</si>
  <si>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</si>
  <si>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</si>
  <si>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</si>
  <si>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</si>
  <si>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</si>
  <si>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</si>
  <si>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</si>
  <si>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</si>
  <si>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</si>
  <si>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</si>
  <si>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</si>
  <si>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</si>
  <si>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</si>
  <si>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</si>
  <si>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</si>
  <si>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</si>
  <si>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</si>
  <si>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</si>
  <si>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</si>
  <si>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</si>
  <si>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</si>
  <si>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</si>
  <si>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</si>
  <si>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</si>
  <si>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</si>
  <si>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</si>
  <si>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</si>
  <si>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</si>
  <si>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</si>
  <si>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</si>
  <si>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</si>
  <si>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</si>
  <si>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</si>
  <si>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</si>
  <si>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</si>
  <si>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</si>
  <si>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</si>
  <si>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</si>
  <si>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</si>
  <si>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</si>
  <si>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</si>
  <si>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</si>
  <si>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</si>
  <si>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</si>
  <si>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</si>
  <si>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</si>
  <si>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</si>
  <si>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</si>
  <si>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</si>
  <si>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</si>
  <si>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</si>
  <si>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</si>
  <si>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</si>
  <si>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</si>
  <si>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</si>
  <si>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</si>
  <si>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</si>
  <si>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</si>
  <si>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</si>
  <si>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</si>
  <si>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</si>
  <si>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</si>
  <si>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</si>
  <si>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</si>
  <si>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</si>
  <si>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</si>
  <si>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</si>
  <si>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</si>
  <si>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</si>
  <si>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</si>
  <si>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</si>
  <si>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</si>
  <si>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</si>
  <si>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</si>
  <si>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</si>
  <si>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</si>
  <si>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</si>
  <si>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</si>
  <si>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</si>
  <si>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</si>
  <si>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</si>
  <si>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</si>
  <si>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</si>
  <si>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</si>
  <si>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</si>
  <si>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</si>
  <si>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</si>
  <si>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</si>
  <si>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</si>
  <si>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</si>
  <si>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</si>
  <si>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</si>
  <si>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</si>
  <si>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</si>
  <si>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</si>
  <si>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</si>
  <si>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</si>
  <si>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</si>
  <si>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</si>
  <si>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</si>
  <si>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</si>
  <si>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</si>
  <si>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</si>
  <si>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</si>
  <si>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</si>
  <si>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</si>
  <si>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</si>
  <si>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</si>
  <si>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</si>
  <si>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</si>
  <si>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</si>
  <si>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</si>
  <si>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</si>
  <si>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</si>
  <si>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</si>
  <si>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</si>
  <si>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</si>
  <si>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</si>
  <si>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</si>
  <si>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</si>
  <si>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</si>
  <si>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</si>
  <si>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</si>
  <si>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</si>
  <si>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</si>
  <si>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</si>
  <si>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</si>
  <si>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</si>
  <si>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</si>
  <si>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</si>
  <si>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</si>
  <si>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</si>
  <si>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</si>
  <si>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</si>
  <si>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</si>
  <si>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</si>
  <si>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</si>
  <si>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</si>
  <si>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</si>
  <si>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</si>
  <si>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</si>
  <si>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</si>
  <si>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</si>
  <si>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</si>
  <si>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</si>
  <si>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</si>
  <si>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</si>
  <si>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</si>
  <si>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</si>
  <si>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</si>
  <si>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</si>
  <si>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</si>
  <si>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</si>
  <si>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</si>
  <si>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</si>
  <si>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</si>
  <si>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</si>
  <si>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</si>
  <si>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</si>
  <si>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</si>
  <si>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</si>
  <si>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</si>
  <si>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</si>
  <si>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</si>
  <si>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</si>
  <si>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</si>
  <si>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</si>
  <si>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</si>
  <si>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</si>
  <si>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</si>
  <si>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</si>
  <si>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</si>
  <si>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</si>
  <si>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</si>
  <si>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</si>
  <si>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</si>
  <si>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</si>
  <si>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</si>
  <si>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</si>
  <si>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</si>
  <si>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</si>
  <si>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</si>
  <si>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</si>
  <si>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</si>
  <si>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</si>
  <si>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</si>
  <si>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</si>
  <si>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</si>
  <si>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</si>
  <si>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</si>
  <si>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</si>
  <si>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</si>
  <si>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</si>
  <si>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</si>
  <si>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</si>
  <si>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</si>
  <si>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</si>
  <si>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</si>
  <si>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</si>
  <si>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</si>
  <si>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</si>
  <si>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</si>
  <si>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</si>
  <si>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</si>
  <si>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</si>
  <si>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</si>
  <si>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</si>
  <si>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</si>
  <si>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</si>
  <si>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</si>
  <si>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</si>
  <si>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</si>
  <si>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</si>
  <si>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</si>
  <si>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</si>
  <si>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</si>
  <si>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</si>
  <si>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</si>
  <si>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</si>
  <si>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</si>
  <si>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</si>
  <si>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</si>
  <si>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</si>
  <si>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</si>
  <si>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</si>
  <si>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</si>
  <si>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</si>
  <si>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</si>
  <si>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</si>
  <si>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</si>
  <si>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</si>
  <si>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</si>
  <si>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</si>
  <si>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</si>
  <si>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</si>
  <si>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</si>
  <si>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</si>
  <si>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</si>
  <si>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</si>
  <si>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</si>
  <si>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</si>
  <si>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</si>
  <si>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</si>
  <si>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</si>
  <si>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</si>
  <si>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</si>
  <si>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</si>
  <si>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</si>
  <si>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</si>
  <si>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</si>
  <si>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</si>
  <si>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</si>
  <si>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</si>
  <si>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</si>
  <si>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</si>
  <si>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</si>
  <si>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</si>
  <si>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</si>
  <si>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</si>
  <si>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</si>
  <si>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</si>
  <si>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</si>
  <si>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</si>
  <si>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</si>
  <si>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</si>
  <si>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</si>
  <si>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</si>
  <si>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</si>
  <si>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</si>
  <si>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</si>
  <si>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</si>
  <si>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</si>
  <si>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</si>
  <si>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</si>
  <si>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</si>
  <si>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</si>
  <si>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</si>
  <si>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</si>
  <si>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</si>
  <si>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</si>
  <si>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</si>
  <si>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</si>
  <si>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</si>
  <si>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</si>
  <si>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</si>
  <si>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</si>
  <si>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</si>
  <si>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</si>
  <si>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</si>
  <si>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</si>
  <si>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</si>
  <si>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</si>
  <si>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</si>
  <si>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</si>
  <si>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</si>
  <si>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</si>
  <si>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</si>
  <si>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</si>
  <si>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</si>
  <si>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</si>
  <si>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</si>
  <si>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</si>
  <si>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</si>
  <si>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</si>
  <si>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</si>
  <si>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</si>
  <si>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</si>
  <si>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</si>
  <si>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</si>
  <si>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</si>
  <si>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</si>
  <si>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</si>
  <si>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</si>
  <si>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</si>
  <si>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</si>
  <si>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</si>
  <si>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</si>
  <si>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</si>
  <si>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</si>
  <si>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</si>
  <si>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</si>
  <si>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</si>
  <si>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</si>
  <si>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</si>
  <si>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</si>
  <si>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</si>
  <si>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</si>
  <si>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</si>
  <si>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</si>
  <si>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</si>
  <si>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</si>
  <si>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</si>
  <si>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</si>
  <si>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</si>
  <si>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</si>
  <si>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</si>
  <si>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</si>
  <si>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</si>
  <si>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</si>
  <si>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</si>
  <si>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</si>
  <si>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</si>
  <si>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</si>
  <si>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</si>
  <si>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</si>
  <si>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</si>
  <si>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</si>
  <si>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</si>
  <si>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</si>
  <si>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</si>
  <si>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</si>
  <si>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</si>
  <si>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</si>
  <si>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</si>
  <si>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</si>
  <si>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</si>
  <si>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</si>
  <si>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</si>
  <si>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</si>
  <si>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</si>
  <si>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</si>
  <si>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</si>
  <si>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</si>
  <si>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</si>
  <si>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</si>
  <si>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</si>
  <si>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</si>
  <si>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</si>
  <si>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</si>
  <si>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</si>
  <si>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</si>
  <si>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</si>
  <si>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</si>
  <si>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</si>
  <si>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</si>
  <si>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</si>
  <si>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</si>
  <si>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</si>
  <si>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</si>
  <si>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</si>
  <si>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</si>
  <si>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</si>
  <si>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</si>
  <si>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</si>
  <si>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</si>
  <si>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</si>
  <si>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</si>
  <si>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</si>
  <si>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</si>
  <si>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</si>
  <si>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</si>
  <si>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</si>
  <si>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</si>
  <si>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</si>
  <si>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</si>
  <si>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</si>
  <si>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</si>
  <si>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</si>
  <si>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</si>
  <si>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</si>
  <si>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</si>
  <si>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</si>
  <si>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</si>
  <si>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</si>
  <si>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</si>
  <si>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</si>
  <si>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</si>
  <si>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</si>
  <si>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</si>
  <si>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</si>
  <si>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</si>
  <si>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</si>
  <si>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</si>
  <si>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</si>
  <si>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</si>
  <si>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</si>
  <si>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</si>
  <si>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</si>
  <si>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</si>
  <si>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</si>
  <si>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</si>
  <si>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</si>
  <si>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</si>
  <si>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</si>
  <si>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</si>
  <si>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</si>
  <si>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</si>
  <si>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</si>
  <si>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</si>
  <si>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</si>
  <si>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</si>
  <si>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</si>
  <si>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</si>
  <si>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</si>
  <si>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</si>
  <si>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</si>
  <si>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</si>
  <si>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</si>
  <si>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</si>
  <si>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</si>
  <si>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</si>
  <si>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</si>
  <si>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</si>
  <si>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</si>
  <si>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</si>
  <si>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</si>
  <si>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</si>
  <si>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</si>
  <si>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</si>
  <si>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</si>
  <si>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</si>
  <si>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</si>
  <si>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</si>
  <si>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</si>
  <si>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</si>
  <si>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</si>
  <si>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</si>
  <si>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</si>
  <si>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</si>
  <si>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</si>
  <si>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</si>
  <si>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</si>
  <si>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</si>
  <si>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</si>
  <si>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</si>
  <si>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</si>
  <si>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</si>
  <si>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</si>
  <si>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</si>
  <si>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</si>
  <si>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</si>
  <si>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</si>
  <si>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</si>
  <si>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</si>
  <si>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</si>
  <si>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</si>
  <si>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</si>
  <si>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</si>
  <si>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</si>
  <si>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</si>
  <si>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</si>
  <si>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</si>
  <si>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</si>
  <si>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</si>
  <si>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</si>
  <si>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</si>
  <si>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</si>
  <si>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</si>
  <si>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</si>
  <si>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</si>
  <si>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</si>
  <si>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</si>
  <si>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</si>
  <si>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</si>
  <si>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</si>
  <si>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</si>
  <si>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</si>
  <si>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</si>
  <si>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</si>
  <si>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</si>
  <si>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</si>
  <si>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</si>
  <si>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</si>
  <si>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</si>
  <si>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</si>
  <si>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</si>
  <si>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</si>
  <si>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</si>
  <si>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</si>
  <si>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</si>
  <si>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</si>
  <si>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</si>
  <si>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</si>
  <si>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</si>
  <si>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</si>
  <si>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</si>
  <si>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</si>
  <si>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</si>
  <si>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</si>
  <si>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</si>
  <si>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</si>
  <si>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</si>
  <si>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</si>
  <si>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</si>
  <si>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</si>
  <si>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</si>
  <si>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</si>
  <si>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</si>
  <si>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</si>
  <si>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</si>
  <si>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</si>
  <si>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</si>
  <si>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</si>
  <si>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</si>
  <si>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</si>
  <si>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</si>
  <si>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</si>
  <si>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</si>
  <si>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</si>
  <si>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</si>
  <si>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</si>
  <si>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</si>
  <si>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</si>
  <si>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</si>
  <si>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</si>
  <si>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</si>
  <si>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</si>
  <si>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</si>
  <si>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</si>
  <si>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</si>
  <si>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</si>
  <si>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</si>
  <si>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</si>
  <si>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</si>
  <si>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</si>
  <si>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</si>
  <si>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</si>
  <si>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</si>
  <si>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</si>
  <si>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</si>
  <si>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</si>
  <si>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</si>
  <si>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</si>
  <si>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</si>
  <si>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</si>
  <si>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</si>
  <si>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</si>
  <si>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</si>
  <si>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</si>
  <si>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</si>
  <si>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</si>
  <si>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</si>
  <si>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</si>
  <si>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</si>
  <si>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</si>
  <si>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</si>
  <si>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</si>
  <si>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</si>
  <si>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</si>
  <si>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</si>
  <si>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</si>
  <si>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</si>
  <si>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</si>
  <si>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</si>
  <si>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</si>
  <si>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</si>
  <si>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</si>
  <si>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</si>
  <si>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</si>
  <si>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</si>
  <si>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</si>
  <si>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</si>
  <si>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</si>
  <si>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</si>
  <si>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</si>
  <si>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</si>
  <si>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</si>
  <si>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</si>
  <si>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</si>
  <si>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</si>
  <si>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</si>
  <si>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</si>
  <si>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</si>
  <si>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</si>
  <si>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</si>
  <si>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</si>
  <si>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</si>
  <si>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</si>
  <si>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</si>
  <si>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</si>
  <si>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</si>
  <si>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</si>
  <si>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</si>
  <si>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</si>
  <si>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</si>
  <si>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</si>
  <si>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</si>
  <si>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</si>
  <si>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</si>
  <si>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</si>
  <si>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</si>
  <si>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</si>
  <si>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</si>
  <si>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</si>
  <si>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</si>
  <si>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</si>
  <si>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</si>
  <si>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</si>
  <si>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</si>
  <si>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</si>
  <si>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</si>
  <si>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</si>
  <si>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</si>
  <si>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</si>
  <si>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</si>
  <si>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</si>
  <si>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</si>
  <si>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</si>
  <si>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</si>
  <si>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</si>
  <si>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</si>
  <si>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</si>
  <si>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</si>
  <si>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</si>
  <si>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</si>
  <si>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</si>
  <si>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</si>
  <si>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</si>
  <si>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</si>
  <si>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</si>
  <si>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</si>
  <si>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</si>
  <si>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</si>
  <si>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</si>
  <si>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</si>
  <si>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</si>
  <si>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</si>
  <si>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</si>
  <si>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</si>
  <si>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</si>
  <si>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</si>
  <si>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</si>
  <si>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</si>
  <si>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</si>
  <si>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</si>
  <si>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</si>
  <si>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</si>
  <si>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</si>
  <si>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</si>
  <si>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</si>
  <si>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</si>
  <si>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</si>
  <si>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</si>
  <si>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</si>
  <si>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</si>
  <si>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</si>
  <si>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</si>
  <si>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</si>
  <si>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</si>
  <si>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</si>
  <si>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</si>
  <si>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</si>
  <si>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</si>
  <si>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</si>
  <si>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</si>
  <si>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</si>
  <si>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</si>
  <si>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</si>
  <si>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</si>
  <si>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</si>
  <si>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</si>
  <si>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</si>
  <si>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</si>
  <si>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</si>
  <si>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</si>
  <si>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</si>
  <si>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</si>
  <si>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</si>
  <si>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</si>
  <si>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</si>
  <si>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</si>
  <si>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</si>
  <si>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</si>
  <si>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</si>
  <si>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</si>
  <si>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</si>
  <si>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</si>
  <si>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</si>
  <si>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</si>
  <si>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</si>
  <si>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</si>
  <si>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</si>
  <si>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</si>
  <si>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</si>
  <si>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</si>
  <si>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</si>
  <si>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</si>
  <si>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</si>
  <si>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</si>
  <si>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</si>
  <si>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</si>
  <si>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</si>
  <si>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</si>
  <si>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</si>
  <si>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</si>
  <si>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</si>
  <si>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</si>
  <si>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</si>
  <si>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</si>
  <si>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</si>
  <si>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</si>
  <si>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</si>
  <si>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</si>
  <si>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</si>
  <si>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</si>
  <si>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</si>
  <si>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</si>
  <si>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</si>
  <si>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</si>
  <si>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</si>
  <si>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</si>
  <si>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</si>
  <si>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</si>
  <si>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</si>
  <si>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</si>
  <si>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</si>
  <si>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</si>
  <si>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</si>
  <si>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</si>
  <si>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</si>
  <si>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</si>
  <si>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</si>
  <si>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</si>
  <si>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</si>
  <si>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</si>
  <si>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</si>
  <si>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</si>
  <si>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</si>
  <si>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</si>
  <si>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</si>
  <si>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</si>
  <si>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</si>
  <si>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</si>
  <si>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</si>
  <si>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</si>
  <si>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</si>
  <si>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</si>
  <si>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</si>
  <si>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</si>
  <si>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</si>
  <si>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</si>
  <si>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</si>
  <si>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</si>
  <si>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</si>
  <si>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</si>
  <si>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</si>
  <si>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</si>
  <si>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</si>
  <si>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</si>
  <si>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</si>
  <si>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</si>
  <si>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</si>
  <si>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</si>
  <si>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</si>
  <si>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</si>
  <si>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</si>
  <si>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</si>
  <si>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</si>
  <si>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</si>
  <si>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</si>
  <si>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</si>
  <si>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</si>
  <si>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</si>
  <si>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</si>
  <si>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</si>
  <si>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</si>
  <si>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</si>
  <si>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</si>
  <si>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</si>
  <si>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</si>
  <si>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</si>
  <si>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</si>
  <si>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</si>
  <si>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</si>
  <si>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</si>
  <si>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</si>
  <si>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</si>
  <si>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</si>
  <si>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</si>
  <si>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</si>
  <si>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</si>
  <si>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</si>
  <si>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</si>
  <si>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</si>
  <si>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</si>
  <si>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</si>
  <si>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</si>
  <si>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</si>
  <si>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</si>
  <si>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</si>
  <si>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</si>
  <si>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</si>
  <si>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</si>
  <si>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</si>
  <si>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</si>
  <si>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</si>
  <si>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</si>
  <si>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</si>
  <si>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</si>
  <si>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</si>
  <si>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</si>
  <si>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</si>
  <si>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</si>
  <si>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</si>
  <si>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</si>
  <si>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</si>
  <si>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</si>
  <si>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</si>
  <si>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</si>
  <si>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</si>
  <si>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</si>
  <si>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</si>
  <si>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</si>
  <si>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</si>
  <si>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</si>
  <si>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</si>
  <si>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</si>
  <si>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</si>
  <si>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</si>
  <si>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</si>
  <si>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</si>
  <si>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</si>
  <si>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</si>
  <si>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</si>
  <si>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</si>
  <si>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</si>
  <si>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</si>
  <si>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</si>
  <si>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</si>
  <si>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</si>
  <si>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</si>
  <si>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</si>
  <si>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</si>
  <si>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</si>
  <si>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</si>
  <si>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</si>
  <si>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</si>
  <si>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</si>
  <si>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</si>
  <si>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</si>
  <si>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</si>
  <si>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</si>
  <si>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</si>
  <si>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</si>
  <si>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</si>
  <si>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</si>
  <si>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</si>
  <si>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</si>
  <si>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</si>
  <si>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</si>
  <si>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</si>
  <si>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</si>
  <si>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</si>
  <si>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</si>
  <si>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</si>
  <si>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</si>
  <si>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</si>
  <si>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</si>
  <si>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</si>
  <si>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</si>
  <si>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</si>
  <si>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</si>
  <si>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</si>
  <si>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</si>
  <si>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</si>
  <si>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</si>
  <si>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</si>
  <si>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</si>
  <si>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</si>
  <si>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</si>
  <si>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</si>
  <si>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</si>
  <si>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</si>
  <si>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</si>
  <si>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</si>
  <si>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</si>
  <si>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</si>
  <si>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</si>
  <si>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</si>
  <si>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</si>
  <si>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</si>
  <si>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</si>
  <si>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</si>
  <si>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</si>
  <si>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</si>
  <si>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</si>
  <si>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</si>
  <si>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</si>
  <si>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</si>
  <si>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</si>
  <si>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</si>
  <si>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</si>
  <si>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</si>
  <si>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</si>
  <si>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</si>
  <si>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</si>
  <si>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</si>
  <si>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</si>
  <si>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</si>
  <si>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</si>
  <si>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</si>
  <si>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</si>
  <si>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</si>
  <si>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</si>
  <si>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</si>
  <si>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</si>
  <si>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</si>
  <si>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</si>
  <si>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</si>
  <si>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</si>
  <si>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</si>
  <si>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</si>
  <si>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</si>
  <si>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</si>
  <si>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</si>
  <si>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</si>
  <si>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</si>
  <si>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</si>
  <si>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</si>
  <si>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</si>
  <si>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</si>
  <si>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</si>
  <si>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</si>
  <si>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</si>
  <si>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</si>
  <si>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</si>
  <si>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</si>
  <si>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</si>
  <si>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</si>
  <si>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</si>
  <si>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</si>
  <si>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</si>
  <si>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</si>
  <si>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</si>
  <si>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</si>
  <si>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</si>
  <si>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</si>
  <si>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</si>
  <si>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</si>
  <si>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</si>
  <si>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</si>
  <si>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</si>
  <si>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</si>
  <si>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</si>
  <si>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</si>
  <si>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</si>
  <si>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</si>
  <si>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</si>
  <si>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</si>
  <si>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</si>
  <si>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</si>
  <si>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</si>
  <si>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</si>
  <si>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</si>
  <si>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</si>
  <si>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</si>
  <si>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</si>
  <si>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</si>
  <si>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</si>
  <si>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</si>
  <si>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</si>
  <si>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</si>
  <si>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</si>
  <si>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</si>
  <si>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</si>
  <si>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</si>
  <si>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</si>
  <si>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</si>
  <si>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</si>
  <si>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</si>
  <si>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</si>
  <si>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</si>
  <si>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</si>
  <si>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</si>
  <si>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</si>
  <si>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</si>
  <si>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</si>
  <si>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</si>
  <si>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</si>
  <si>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</si>
  <si>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</si>
  <si>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</si>
  <si>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</si>
  <si>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</si>
  <si>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</si>
  <si>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</si>
  <si>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</si>
  <si>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</si>
  <si>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</si>
  <si>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</si>
  <si>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</si>
  <si>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</si>
  <si>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</si>
  <si>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</si>
  <si>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</si>
  <si>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</si>
  <si>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</si>
  <si>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</si>
  <si>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</si>
  <si>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</si>
  <si>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</si>
  <si>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</si>
  <si>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</si>
  <si>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</si>
  <si>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</si>
  <si>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</si>
  <si>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</si>
  <si>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</si>
  <si>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</si>
  <si>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</si>
  <si>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</si>
  <si>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</si>
  <si>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</si>
  <si>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</si>
  <si>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</si>
  <si>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</si>
  <si>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</si>
  <si>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</si>
  <si>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</si>
  <si>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</si>
  <si>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</si>
  <si>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</si>
  <si>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</si>
  <si>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</si>
  <si>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</si>
  <si>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</si>
  <si>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</si>
  <si>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</si>
  <si>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</si>
  <si>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</si>
  <si>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</si>
  <si>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</si>
  <si>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</si>
  <si>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</si>
  <si>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</si>
  <si>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</si>
  <si>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</si>
  <si>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</si>
  <si>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</si>
  <si>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</si>
  <si>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</si>
  <si>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</si>
  <si>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</si>
  <si>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</si>
  <si>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</si>
  <si>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</si>
  <si>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</si>
  <si>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</si>
  <si>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</si>
  <si>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</si>
  <si>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</si>
  <si>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</si>
  <si>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</si>
  <si>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</si>
  <si>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</si>
  <si>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</si>
  <si>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</si>
  <si>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</si>
  <si>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</si>
  <si>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</si>
  <si>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</si>
  <si>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</si>
  <si>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</si>
  <si>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</si>
  <si>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</si>
  <si>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</si>
  <si>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</si>
  <si>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</si>
  <si>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</si>
  <si>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</si>
  <si>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</si>
  <si>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</si>
  <si>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</si>
  <si>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</si>
  <si>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</si>
  <si>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</si>
  <si>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</si>
  <si>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</si>
  <si>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</si>
  <si>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</si>
  <si>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</si>
  <si>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</si>
  <si>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</si>
  <si>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</si>
  <si>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</si>
  <si>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</si>
  <si>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</si>
  <si>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</si>
  <si>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</si>
  <si>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</si>
  <si>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</si>
  <si>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</si>
  <si>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</si>
  <si>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</si>
  <si>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</si>
  <si>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</si>
  <si>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</si>
  <si>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</si>
  <si>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</si>
  <si>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</si>
  <si>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</si>
  <si>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</si>
  <si>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</si>
  <si>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</si>
  <si>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</si>
  <si>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</si>
  <si>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</si>
  <si>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</si>
  <si>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</si>
  <si>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</si>
  <si>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</si>
  <si>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</si>
  <si>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</si>
  <si>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</si>
  <si>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</si>
  <si>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</si>
  <si>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</si>
  <si>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</si>
  <si>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</si>
  <si>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</si>
  <si>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</si>
  <si>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</si>
  <si>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</si>
  <si>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</si>
  <si>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</si>
  <si>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</si>
  <si>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</si>
  <si>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</si>
  <si>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</si>
  <si>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</si>
  <si>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</si>
  <si>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</si>
  <si>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</si>
  <si>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</si>
  <si>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</si>
  <si>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</si>
  <si>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</si>
  <si>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</si>
  <si>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</si>
  <si>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</si>
  <si>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</si>
  <si>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</si>
  <si>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</si>
  <si>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</si>
  <si>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</si>
  <si>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</si>
  <si>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</si>
  <si>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</si>
  <si>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</si>
  <si>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</si>
  <si>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</si>
  <si>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</si>
  <si>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</si>
  <si>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</si>
  <si>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</si>
  <si>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</si>
  <si>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</si>
  <si>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</si>
  <si>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</si>
  <si>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</si>
  <si>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</si>
  <si>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</si>
  <si>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</si>
  <si>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</si>
  <si>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</si>
  <si>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</si>
  <si>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</si>
  <si>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</si>
  <si>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</si>
  <si>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</si>
  <si>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</si>
  <si>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</si>
  <si>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</si>
  <si>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</si>
  <si>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</si>
  <si>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</si>
  <si>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</si>
  <si>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</si>
  <si>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</si>
  <si>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</si>
  <si>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</si>
  <si>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</si>
  <si>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</si>
  <si>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</si>
  <si>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</si>
  <si>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</si>
  <si>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</si>
  <si>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</si>
  <si>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</si>
  <si>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</si>
  <si>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</si>
  <si>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</si>
  <si>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</si>
  <si>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</si>
  <si>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</si>
  <si>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</si>
  <si>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</si>
  <si>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</si>
  <si>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</si>
  <si>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</si>
  <si>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</si>
  <si>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</si>
  <si>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</si>
  <si>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</si>
  <si>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</si>
  <si>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</si>
  <si>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</si>
  <si>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</si>
  <si>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</si>
  <si>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</si>
  <si>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</si>
  <si>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</si>
  <si>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</si>
  <si>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</si>
  <si>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</si>
  <si>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</si>
  <si>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</si>
  <si>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</si>
  <si>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</si>
  <si>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</si>
  <si>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</si>
  <si>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</si>
  <si>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</si>
  <si>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</si>
  <si>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</si>
  <si>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</si>
  <si>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</si>
  <si>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</si>
  <si>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</si>
  <si>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</si>
  <si>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</si>
  <si>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</si>
  <si>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</si>
  <si>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</si>
  <si>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</si>
  <si>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</si>
  <si>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</si>
  <si>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</si>
  <si>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</si>
  <si>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</si>
  <si>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</si>
  <si>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</si>
  <si>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</si>
  <si>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</si>
  <si>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</si>
  <si>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</si>
  <si>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</si>
  <si>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</si>
  <si>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</si>
  <si>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</si>
  <si>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</si>
  <si>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</si>
  <si>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</si>
  <si>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</si>
  <si>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</si>
  <si>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</si>
  <si>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</si>
  <si>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</si>
  <si>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</si>
  <si>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</si>
  <si>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</si>
  <si>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</si>
  <si>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</si>
  <si>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</si>
  <si>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</si>
  <si>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</si>
  <si>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</si>
  <si>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</si>
  <si>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</si>
  <si>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</si>
  <si>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</si>
  <si>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</si>
  <si>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</si>
  <si>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</si>
  <si>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</si>
  <si>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</si>
  <si>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</si>
  <si>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</si>
  <si>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</si>
  <si>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</si>
  <si>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</si>
  <si>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</si>
  <si>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</si>
  <si>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</si>
  <si>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</si>
  <si>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</si>
  <si>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</si>
  <si>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</si>
  <si>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</si>
  <si>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</si>
  <si>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</si>
  <si>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</si>
  <si>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</si>
  <si>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</si>
  <si>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</si>
  <si>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</si>
  <si>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</si>
  <si>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</si>
  <si>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</si>
  <si>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</si>
  <si>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</si>
  <si>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</si>
  <si>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</si>
  <si>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</si>
  <si>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</si>
  <si>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</si>
  <si>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</si>
  <si>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</si>
  <si>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</si>
  <si>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</si>
  <si>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</si>
  <si>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</si>
  <si>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</si>
  <si>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</si>
  <si>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</si>
  <si>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</si>
  <si>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</si>
  <si>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</si>
  <si>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</si>
  <si>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</si>
  <si>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</si>
  <si>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</si>
  <si>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</si>
  <si>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</si>
  <si>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</si>
  <si>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</si>
  <si>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</si>
  <si>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</si>
  <si>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</si>
  <si>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</si>
  <si>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</si>
  <si>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</si>
  <si>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</si>
  <si>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</si>
  <si>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</si>
  <si>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</si>
  <si>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</si>
  <si>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</si>
  <si>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</si>
  <si>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</si>
  <si>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</si>
  <si>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</si>
  <si>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</si>
  <si>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</si>
  <si>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</si>
  <si>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</si>
  <si>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</si>
  <si>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</si>
  <si>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</si>
  <si>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</si>
  <si>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</si>
  <si>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</si>
  <si>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</si>
  <si>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</si>
  <si>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</si>
  <si>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</si>
  <si>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</si>
  <si>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</si>
  <si>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</si>
  <si>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</si>
  <si>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</si>
  <si>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</si>
  <si>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</si>
  <si>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</si>
  <si>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</si>
  <si>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</si>
  <si>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</si>
  <si>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</si>
  <si>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</si>
  <si>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</si>
  <si>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</si>
  <si>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</si>
  <si>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</si>
  <si>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</si>
  <si>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</si>
  <si>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</si>
  <si>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</si>
  <si>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</si>
  <si>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</si>
  <si>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</si>
  <si>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</si>
  <si>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</si>
  <si>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</si>
  <si>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</si>
  <si>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</si>
  <si>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</si>
  <si>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</si>
  <si>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</si>
  <si>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</si>
  <si>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</si>
  <si>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</si>
  <si>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</si>
  <si>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</si>
  <si>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</si>
  <si>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</si>
  <si>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</si>
  <si>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</si>
  <si>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</si>
  <si>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</si>
  <si>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</si>
  <si>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</si>
  <si>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</si>
  <si>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</si>
  <si>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</si>
  <si>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</si>
  <si>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</si>
  <si>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</si>
  <si>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</si>
  <si>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</si>
  <si>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</si>
  <si>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</si>
  <si>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</si>
  <si>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</si>
  <si>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</si>
  <si>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</si>
  <si>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</si>
  <si>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</si>
  <si>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</si>
  <si>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</si>
  <si>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</si>
  <si>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</si>
  <si>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</si>
  <si>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</si>
  <si>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</si>
  <si>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</si>
  <si>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</si>
  <si>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</si>
  <si>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</si>
  <si>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</si>
  <si>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</si>
  <si>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</si>
  <si>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</si>
  <si>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</si>
  <si>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</si>
  <si>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</si>
  <si>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</si>
  <si>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</si>
  <si>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</si>
  <si>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</si>
  <si>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</si>
  <si>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</si>
  <si>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</si>
  <si>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</si>
  <si>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</si>
  <si>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</si>
  <si>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</si>
  <si>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</si>
  <si>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</si>
  <si>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</si>
  <si>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</si>
  <si>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</si>
  <si>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</si>
  <si>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</si>
  <si>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</si>
  <si>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</si>
  <si>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</si>
  <si>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</si>
  <si>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</si>
  <si>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</si>
  <si>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</si>
  <si>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</si>
  <si>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</si>
  <si>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</si>
  <si>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</si>
  <si>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</si>
  <si>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</si>
  <si>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</si>
  <si>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</si>
  <si>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</si>
  <si>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</si>
  <si>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</si>
  <si>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</si>
  <si>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</si>
  <si>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</si>
  <si>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</si>
  <si>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</si>
  <si>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</si>
  <si>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</si>
  <si>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</si>
  <si>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</si>
  <si>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</si>
  <si>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</si>
  <si>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</si>
  <si>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</si>
  <si>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</si>
  <si>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</si>
  <si>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</si>
  <si>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</si>
  <si>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</si>
  <si>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</si>
  <si>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</si>
  <si>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</si>
  <si>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</si>
  <si>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</si>
  <si>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</si>
  <si>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</si>
  <si>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</si>
  <si>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</si>
  <si>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</si>
  <si>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</si>
  <si>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</si>
  <si>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</si>
  <si>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</si>
  <si>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</si>
  <si>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</si>
  <si>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</si>
  <si>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</si>
  <si>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</si>
  <si>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</si>
  <si>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</si>
  <si>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</si>
  <si>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</si>
  <si>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</si>
  <si>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</si>
  <si>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</si>
  <si>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</si>
  <si>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</si>
  <si>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</si>
  <si>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</si>
  <si>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</si>
  <si>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</si>
  <si>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</si>
  <si>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</si>
  <si>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</si>
  <si>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</si>
  <si>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</si>
  <si>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</si>
  <si>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</si>
  <si>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</si>
  <si>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</si>
  <si>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</si>
  <si>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</si>
  <si>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</si>
  <si>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</si>
  <si>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</si>
  <si>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</si>
  <si>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</si>
  <si>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</si>
  <si>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</si>
  <si>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</si>
  <si>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</si>
  <si>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</si>
  <si>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</si>
  <si>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</si>
  <si>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</si>
  <si>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</si>
  <si>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</si>
  <si>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</si>
  <si>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</si>
  <si>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</si>
  <si>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</si>
  <si>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</si>
  <si>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</si>
  <si>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</si>
  <si>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</si>
  <si>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</si>
  <si>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</si>
  <si>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</si>
  <si>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</si>
  <si>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</si>
  <si>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</si>
  <si>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</si>
  <si>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</si>
  <si>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</si>
  <si>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</si>
  <si>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</si>
  <si>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</si>
  <si>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</si>
  <si>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</si>
  <si>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</si>
  <si>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</si>
  <si>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</si>
  <si>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</si>
  <si>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</si>
  <si>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</si>
  <si>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</si>
  <si>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</si>
  <si>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</si>
  <si>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</si>
  <si>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</si>
  <si>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</si>
  <si>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</si>
  <si>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</si>
  <si>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</si>
  <si>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</si>
  <si>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</si>
  <si>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</si>
  <si>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</si>
  <si>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</si>
  <si>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</si>
  <si>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</si>
  <si>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</si>
  <si>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</si>
  <si>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</si>
  <si>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</si>
  <si>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</si>
  <si>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</si>
  <si>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</si>
  <si>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</si>
  <si>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</si>
  <si>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</si>
  <si>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</si>
  <si>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</si>
  <si>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</si>
  <si>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</si>
  <si>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</si>
  <si>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</si>
  <si>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</si>
  <si>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</si>
  <si>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</si>
  <si>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</si>
  <si>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</si>
  <si>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</si>
  <si>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</si>
  <si>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</si>
  <si>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</si>
  <si>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</si>
  <si>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</si>
  <si>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</si>
  <si>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</si>
  <si>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</si>
  <si>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</si>
  <si>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</si>
  <si>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</si>
  <si>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</si>
  <si>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</si>
  <si>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</si>
  <si>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</si>
  <si>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</si>
  <si>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</si>
  <si>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</si>
  <si>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</si>
  <si>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</si>
  <si>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</si>
  <si>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</si>
  <si>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</si>
  <si>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</si>
  <si>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</si>
  <si>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</si>
  <si>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</si>
  <si>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</si>
  <si>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</si>
  <si>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</si>
  <si>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</si>
  <si>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</si>
  <si>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</si>
  <si>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</si>
  <si>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</si>
  <si>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</si>
  <si>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</si>
  <si>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</si>
  <si>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</si>
  <si>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</si>
  <si>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</si>
  <si>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</si>
  <si>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</si>
  <si>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</si>
  <si>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</si>
  <si>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</si>
  <si>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</si>
  <si>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</si>
  <si>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</si>
  <si>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</si>
  <si>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</si>
  <si>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</si>
  <si>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</si>
  <si>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</si>
  <si>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</si>
  <si>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</si>
  <si>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</si>
  <si>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</si>
  <si>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</si>
  <si>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</si>
  <si>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</si>
  <si>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</si>
  <si>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</si>
  <si>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</si>
  <si>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</si>
  <si>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</si>
  <si>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</si>
  <si>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</si>
  <si>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</si>
  <si>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</si>
  <si>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</si>
  <si>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</si>
  <si>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</si>
  <si>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</si>
  <si>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</si>
  <si>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</si>
  <si>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</si>
  <si>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</si>
  <si>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</si>
  <si>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</si>
  <si>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</si>
  <si>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</si>
  <si>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</si>
  <si>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</si>
  <si>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</si>
  <si>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</si>
  <si>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</si>
  <si>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</si>
  <si>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</si>
  <si>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</si>
  <si>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</si>
  <si>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</si>
  <si>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</si>
  <si>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</si>
  <si>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</si>
  <si>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</si>
  <si>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</si>
  <si>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</si>
  <si>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</si>
  <si>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</si>
  <si>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</si>
  <si>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</si>
  <si>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</si>
  <si>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</si>
  <si>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</si>
  <si>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</si>
  <si>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</si>
  <si>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</si>
  <si>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</si>
  <si>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</si>
  <si>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</si>
  <si>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</si>
  <si>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</si>
  <si>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</si>
  <si>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</si>
  <si>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</si>
  <si>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</si>
  <si>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</si>
  <si>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</si>
  <si>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</si>
  <si>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</si>
  <si>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</si>
  <si>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</si>
  <si>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</si>
  <si>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</si>
  <si>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</si>
  <si>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</si>
  <si>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</si>
  <si>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</si>
  <si>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</si>
  <si>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</si>
  <si>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</si>
  <si>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</si>
  <si>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</si>
  <si>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</si>
  <si>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</si>
  <si>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</si>
  <si>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</si>
  <si>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</si>
  <si>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</si>
  <si>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</si>
  <si>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</si>
  <si>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</si>
  <si>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</si>
  <si>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</si>
  <si>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</si>
  <si>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</si>
  <si>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</si>
  <si>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</si>
  <si>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</si>
  <si>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</si>
  <si>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</si>
  <si>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</si>
  <si>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</si>
  <si>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</si>
  <si>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</si>
  <si>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</si>
  <si>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</si>
  <si>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</si>
  <si>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</si>
  <si>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</si>
  <si>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</si>
  <si>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</si>
  <si>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</si>
  <si>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</si>
  <si>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</si>
  <si>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</si>
  <si>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</si>
  <si>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</si>
  <si>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</si>
  <si>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</si>
  <si>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</si>
  <si>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</si>
  <si>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</si>
  <si>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</si>
  <si>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</si>
  <si>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</si>
  <si>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</si>
  <si>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</si>
  <si>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</si>
  <si>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</si>
  <si>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</si>
  <si>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</si>
  <si>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</si>
  <si>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</si>
  <si>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</si>
  <si>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</si>
  <si>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</si>
  <si>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</si>
  <si>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</si>
  <si>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</si>
  <si>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</si>
  <si>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</si>
  <si>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</si>
  <si>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</si>
  <si>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</si>
  <si>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</si>
  <si>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</si>
  <si>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</si>
  <si>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</si>
  <si>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</si>
  <si>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</si>
  <si>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</si>
  <si>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</si>
  <si>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</si>
  <si>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</si>
  <si>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</si>
  <si>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</si>
  <si>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</si>
  <si>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</si>
  <si>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</si>
  <si>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</si>
  <si>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</si>
  <si>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</si>
  <si>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</si>
  <si>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</si>
  <si>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</si>
  <si>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</si>
  <si>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</si>
  <si>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</si>
  <si>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</si>
  <si>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</si>
  <si>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</si>
  <si>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</si>
  <si>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</si>
  <si>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</si>
  <si>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</si>
  <si>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</si>
  <si>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</si>
  <si>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</si>
  <si>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</si>
  <si>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</si>
  <si>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</si>
  <si>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</si>
  <si>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</si>
  <si>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</si>
  <si>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</si>
  <si>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</si>
  <si>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</si>
  <si>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</si>
  <si>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</si>
  <si>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</si>
  <si>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</si>
  <si>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</si>
  <si>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</si>
  <si>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</si>
  <si>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</si>
  <si>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</si>
  <si>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</si>
  <si>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</si>
  <si>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</si>
  <si>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</si>
  <si>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</si>
  <si>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</si>
  <si>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</si>
  <si>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</si>
  <si>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</si>
  <si>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</si>
  <si>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</si>
  <si>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</si>
  <si>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</si>
  <si>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</si>
  <si>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</si>
  <si>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</si>
  <si>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</si>
  <si>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</si>
  <si>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</si>
  <si>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</si>
  <si>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</si>
  <si>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</si>
  <si>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</si>
  <si>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</si>
  <si>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</si>
  <si>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</si>
  <si>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</si>
  <si>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</si>
  <si>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</si>
  <si>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</si>
  <si>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</si>
  <si>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</si>
  <si>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</si>
  <si>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</si>
  <si>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</si>
  <si>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</si>
  <si>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</si>
  <si>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</si>
  <si>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</si>
  <si>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</si>
  <si>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</si>
  <si>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</si>
  <si>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</si>
  <si>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</si>
  <si>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</si>
  <si>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</si>
  <si>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</si>
  <si>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</si>
  <si>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</si>
  <si>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</si>
  <si>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</si>
  <si>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</si>
  <si>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</si>
  <si>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</si>
  <si>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</si>
  <si>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</si>
  <si>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</si>
  <si>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</si>
  <si>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</si>
  <si>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</si>
  <si>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</si>
  <si>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</si>
  <si>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</si>
  <si>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</si>
  <si>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</si>
  <si>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</si>
  <si>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</si>
  <si>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</si>
  <si>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</si>
  <si>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</si>
  <si>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</si>
  <si>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</si>
  <si>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</si>
  <si>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</si>
  <si>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</si>
  <si>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</si>
  <si>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</si>
  <si>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</si>
  <si>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</si>
  <si>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</si>
  <si>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</si>
  <si>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</si>
  <si>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</si>
  <si>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</si>
  <si>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</si>
  <si>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</si>
  <si>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</si>
  <si>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</si>
  <si>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</si>
  <si>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</si>
  <si>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</si>
  <si>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</si>
  <si>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</si>
  <si>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</si>
  <si>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</si>
  <si>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</si>
  <si>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</si>
  <si>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</si>
  <si>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</si>
  <si>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</si>
  <si>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</si>
  <si>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</si>
  <si>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</si>
  <si>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</si>
  <si>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</si>
  <si>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</si>
  <si>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</si>
  <si>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</si>
  <si>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</si>
  <si>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</si>
  <si>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</si>
  <si>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</si>
  <si>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</si>
  <si>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</si>
  <si>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</si>
  <si>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</si>
  <si>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</si>
  <si>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</si>
  <si>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</si>
  <si>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</si>
  <si>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</si>
  <si>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</si>
  <si>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</si>
  <si>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</si>
  <si>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</si>
  <si>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</si>
  <si>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</si>
  <si>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</si>
  <si>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</si>
  <si>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</si>
  <si>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</si>
  <si>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</si>
  <si>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</si>
  <si>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</si>
  <si>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</si>
  <si>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</si>
  <si>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</si>
  <si>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</si>
  <si>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</si>
  <si>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</si>
  <si>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</si>
  <si>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</si>
  <si>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</si>
  <si>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</si>
  <si>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</si>
  <si>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</si>
  <si>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</si>
  <si>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</si>
  <si>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</si>
  <si>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</si>
  <si>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</si>
  <si>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</si>
  <si>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</si>
  <si>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</si>
  <si>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</si>
  <si>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</si>
  <si>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</si>
  <si>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</si>
  <si>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</si>
  <si>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</si>
  <si>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</si>
  <si>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</si>
  <si>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</si>
  <si>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</si>
  <si>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</si>
  <si>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</si>
  <si>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</si>
  <si>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</si>
  <si>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</si>
  <si>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</si>
  <si>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</si>
  <si>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</si>
  <si>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</si>
  <si>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</si>
  <si>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</si>
  <si>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</si>
  <si>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</si>
  <si>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</si>
  <si>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</si>
  <si>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</si>
  <si>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</si>
  <si>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</si>
  <si>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</si>
  <si>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</si>
  <si>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</si>
  <si>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</si>
  <si>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</si>
  <si>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</si>
  <si>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</si>
  <si>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</si>
  <si>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</si>
  <si>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</si>
  <si>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</si>
  <si>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</si>
  <si>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</si>
  <si>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</si>
  <si>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</si>
  <si>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</si>
  <si>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</si>
  <si>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</si>
  <si>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</si>
  <si>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</si>
  <si>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</si>
  <si>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</si>
  <si>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</si>
  <si>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</si>
  <si>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</si>
  <si>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</si>
  <si>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</si>
  <si>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</si>
  <si>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</si>
  <si>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</si>
  <si>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</si>
  <si>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</si>
  <si>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</si>
  <si>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</si>
  <si>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</si>
  <si>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</si>
  <si>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</si>
  <si>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</si>
  <si>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</si>
  <si>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</si>
  <si>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</si>
  <si>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</si>
  <si>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</si>
  <si>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</si>
  <si>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</si>
  <si>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</si>
  <si>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</si>
  <si>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</si>
  <si>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</si>
  <si>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</si>
  <si>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</si>
  <si>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</si>
  <si>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</si>
  <si>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</si>
  <si>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</si>
  <si>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</si>
  <si>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</si>
  <si>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</si>
  <si>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</si>
  <si>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</si>
  <si>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</si>
  <si>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</si>
  <si>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</si>
  <si>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</si>
  <si>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</si>
  <si>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</si>
  <si>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</si>
  <si>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</si>
  <si>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</si>
  <si>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</si>
  <si>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</si>
  <si>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</si>
  <si>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</si>
  <si>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</si>
  <si>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</si>
  <si>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</si>
  <si>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</si>
  <si>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</si>
  <si>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</si>
  <si>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</si>
  <si>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</si>
  <si>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</si>
  <si>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</si>
  <si>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</si>
  <si>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</si>
  <si>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</si>
  <si>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</si>
  <si>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</si>
  <si>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</si>
  <si>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</si>
  <si>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</si>
  <si>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</si>
  <si>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</si>
  <si>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</si>
  <si>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</si>
  <si>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</si>
  <si>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</si>
  <si>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</si>
  <si>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</si>
  <si>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</si>
  <si>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</si>
  <si>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</si>
  <si>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</si>
  <si>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</si>
  <si>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</si>
  <si>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</si>
  <si>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</si>
  <si>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</si>
  <si>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</si>
  <si>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</si>
  <si>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</si>
  <si>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</si>
  <si>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</si>
  <si>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</si>
  <si>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</si>
  <si>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</si>
  <si>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</si>
  <si>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</si>
  <si>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</si>
  <si>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</si>
  <si>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</si>
  <si>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</si>
  <si>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</si>
  <si>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</si>
  <si>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</si>
  <si>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</si>
  <si>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</si>
  <si>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</si>
  <si>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</si>
  <si>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</si>
  <si>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</si>
  <si>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</si>
  <si>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</si>
  <si>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</si>
  <si>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</si>
  <si>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</si>
  <si>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</si>
  <si>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</si>
  <si>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</si>
  <si>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</si>
  <si>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</si>
  <si>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</si>
  <si>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</si>
  <si>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</si>
  <si>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</si>
  <si>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</si>
  <si>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</si>
  <si>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</si>
  <si>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</si>
  <si>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</si>
  <si>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</si>
  <si>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</si>
  <si>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</si>
  <si>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</si>
  <si>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</si>
  <si>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</si>
  <si>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</si>
  <si>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</si>
  <si>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</si>
  <si>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</si>
  <si>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</si>
  <si>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</si>
  <si>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</si>
  <si>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</si>
  <si>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</si>
  <si>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</si>
  <si>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</si>
  <si>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</si>
  <si>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</si>
  <si>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</si>
  <si>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</si>
  <si>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</si>
  <si>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</si>
  <si>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</si>
  <si>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</si>
  <si>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</si>
  <si>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</si>
  <si>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</si>
  <si>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</si>
  <si>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</si>
  <si>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</si>
  <si>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</si>
  <si>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</si>
  <si>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</si>
  <si>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</si>
  <si>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</si>
  <si>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</si>
  <si>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</si>
  <si>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</si>
  <si>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</si>
  <si>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</si>
  <si>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</si>
  <si>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</si>
  <si>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</si>
  <si>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</si>
  <si>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</si>
  <si>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</si>
  <si>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</si>
  <si>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</si>
  <si>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</si>
  <si>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</si>
  <si>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</si>
  <si>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</si>
  <si>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</si>
  <si>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</si>
  <si>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</si>
  <si>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</si>
  <si>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</si>
  <si>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</si>
  <si>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</si>
  <si>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</si>
  <si>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</si>
  <si>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</si>
  <si>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</si>
  <si>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</si>
  <si>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</si>
  <si>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</si>
  <si>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</si>
  <si>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</si>
  <si>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</si>
  <si>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</si>
  <si>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</si>
  <si>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</si>
  <si>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</si>
  <si>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</si>
  <si>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</si>
  <si>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</si>
  <si>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</si>
  <si>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</si>
  <si>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</si>
  <si>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</si>
  <si>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</si>
  <si>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</si>
  <si>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</si>
  <si>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</si>
  <si>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</si>
  <si>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</si>
  <si>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</si>
  <si>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</si>
  <si>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</si>
  <si>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</si>
  <si>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</si>
  <si>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</si>
  <si>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</si>
  <si>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</si>
  <si>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</si>
  <si>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</si>
  <si>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</si>
  <si>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</si>
  <si>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</si>
  <si>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</si>
  <si>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</si>
  <si>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</si>
  <si>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</si>
  <si>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</si>
  <si>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</si>
  <si>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</si>
  <si>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</si>
  <si>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</si>
  <si>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</si>
  <si>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</si>
  <si>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</si>
  <si>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</si>
  <si>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</si>
  <si>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</si>
  <si>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</si>
  <si>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</si>
  <si>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</si>
  <si>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</si>
  <si>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</si>
  <si>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</si>
  <si>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</si>
  <si>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</si>
  <si>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</si>
  <si>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</si>
  <si>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</si>
  <si>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</si>
  <si>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</si>
  <si>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</si>
  <si>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</si>
  <si>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</si>
  <si>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</si>
  <si>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</si>
  <si>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</si>
  <si>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</si>
  <si>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</si>
  <si>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</si>
  <si>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</si>
  <si>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</si>
  <si>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</si>
  <si>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</si>
  <si>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</si>
  <si>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</si>
  <si>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</si>
  <si>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</si>
  <si>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</si>
  <si>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</si>
  <si>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</si>
  <si>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</si>
  <si>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</si>
  <si>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</si>
  <si>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</si>
  <si>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</si>
  <si>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</si>
  <si>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</si>
  <si>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</si>
  <si>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</si>
  <si>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</si>
  <si>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</si>
  <si>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</si>
  <si>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</si>
  <si>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</si>
  <si>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</si>
  <si>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</si>
  <si>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</si>
  <si>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</si>
  <si>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</si>
  <si>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</si>
  <si>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</si>
  <si>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</si>
  <si>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</si>
  <si>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</si>
  <si>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</si>
  <si>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</si>
  <si>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</si>
  <si>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</si>
  <si>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</si>
  <si>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</si>
  <si>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</si>
  <si>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</si>
  <si>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</si>
  <si>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</si>
  <si>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</si>
  <si>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</si>
  <si>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</si>
  <si>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</si>
  <si>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</si>
  <si>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</si>
  <si>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</si>
  <si>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</si>
  <si>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</si>
  <si>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</si>
  <si>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</si>
  <si>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</si>
  <si>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</si>
  <si>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</si>
  <si>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</si>
  <si>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</si>
  <si>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</si>
  <si>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</si>
  <si>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</si>
  <si>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</si>
  <si>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</si>
  <si>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</si>
  <si>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</si>
  <si>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</si>
  <si>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</si>
  <si>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</si>
  <si>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</si>
  <si>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</si>
  <si>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</si>
  <si>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</si>
  <si>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</si>
  <si>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</si>
  <si>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</si>
  <si>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</si>
  <si>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</si>
  <si>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</si>
  <si>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</si>
  <si>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</si>
  <si>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</si>
  <si>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</si>
  <si>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</si>
  <si>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</si>
  <si>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</si>
  <si>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</si>
  <si>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</si>
  <si>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</si>
  <si>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</si>
  <si>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</si>
  <si>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</si>
  <si>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</si>
  <si>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</si>
  <si>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</si>
  <si>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</si>
  <si>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</si>
  <si>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</si>
  <si>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</si>
  <si>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</si>
  <si>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</si>
  <si>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</si>
  <si>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</si>
  <si>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</si>
  <si>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</si>
  <si>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</si>
  <si>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</si>
  <si>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</si>
  <si>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</si>
  <si>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</si>
  <si>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</si>
  <si>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</si>
  <si>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</si>
  <si>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</si>
  <si>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</si>
  <si>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</si>
  <si>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</si>
  <si>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</si>
  <si>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</si>
  <si>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</si>
  <si>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</si>
  <si>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</si>
  <si>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</si>
  <si>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</si>
  <si>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</si>
  <si>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</si>
  <si>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</si>
  <si>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</si>
  <si>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</si>
  <si>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</si>
  <si>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</si>
  <si>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</si>
  <si>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</si>
  <si>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</si>
  <si>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</si>
  <si>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</si>
  <si>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</si>
  <si>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</si>
  <si>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</si>
  <si>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</si>
  <si>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</si>
  <si>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</si>
  <si>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</si>
  <si>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</si>
  <si>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</si>
  <si>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</si>
  <si>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</si>
  <si>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</si>
  <si>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</si>
  <si>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</si>
  <si>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</si>
  <si>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</si>
  <si>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</si>
  <si>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</si>
  <si>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</si>
  <si>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</si>
  <si>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</si>
  <si>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</si>
  <si>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</si>
  <si>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</si>
  <si>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</si>
  <si>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</si>
  <si>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</si>
  <si>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</si>
  <si>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</si>
  <si>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</si>
  <si>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</si>
  <si>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</si>
  <si>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</si>
  <si>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</si>
  <si>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</si>
  <si>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</si>
  <si>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</si>
  <si>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</si>
  <si>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</si>
  <si>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</si>
  <si>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</si>
  <si>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</si>
  <si>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</si>
  <si>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</si>
  <si>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</si>
  <si>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</si>
  <si>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</si>
  <si>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</si>
  <si>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</si>
  <si>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</si>
  <si>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</si>
  <si>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</si>
  <si>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</si>
  <si>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</si>
  <si>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</si>
  <si>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</si>
  <si>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</si>
  <si>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</si>
  <si>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</si>
  <si>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</si>
  <si>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</si>
  <si>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</si>
  <si>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</si>
  <si>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</si>
  <si>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</si>
  <si>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</si>
  <si>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</si>
  <si>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</si>
  <si>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</si>
  <si>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</si>
  <si>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</si>
  <si>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</si>
  <si>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</si>
  <si>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</si>
  <si>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</si>
  <si>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</si>
  <si>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</si>
  <si>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</si>
  <si>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</si>
  <si>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</si>
  <si>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</si>
  <si>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</si>
  <si>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</si>
  <si>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</si>
  <si>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</si>
  <si>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</si>
  <si>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</si>
  <si>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</si>
  <si>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</si>
  <si>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</si>
  <si>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</si>
  <si>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</si>
  <si>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</si>
  <si>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</si>
  <si>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</si>
  <si>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</si>
  <si>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</si>
  <si>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</si>
  <si>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</si>
  <si>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</si>
  <si>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</si>
  <si>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</si>
  <si>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</si>
  <si>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</si>
  <si>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</si>
  <si>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</si>
  <si>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</si>
  <si>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</si>
  <si>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</si>
  <si>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</si>
  <si>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</si>
  <si>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</si>
  <si>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</si>
  <si>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</si>
  <si>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</si>
  <si>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</si>
  <si>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</si>
  <si>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</si>
  <si>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</si>
  <si>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</si>
  <si>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</si>
  <si>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</si>
  <si>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</si>
  <si>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</si>
  <si>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</si>
  <si>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</si>
  <si>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</si>
  <si>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</si>
  <si>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</si>
  <si>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</si>
  <si>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</si>
  <si>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</si>
  <si>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</si>
  <si>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</si>
  <si>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</si>
  <si>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</si>
  <si>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</si>
  <si>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</si>
  <si>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</si>
  <si>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</si>
  <si>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</si>
  <si>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</si>
  <si>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</si>
  <si>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</si>
  <si>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</si>
  <si>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</si>
  <si>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</si>
  <si>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</si>
  <si>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</si>
  <si>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</si>
  <si>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</si>
  <si>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</si>
  <si>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</si>
  <si>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</si>
  <si>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</si>
  <si>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</si>
  <si>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</si>
  <si>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</si>
  <si>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</si>
  <si>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</si>
  <si>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</si>
  <si>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</si>
  <si>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</si>
  <si>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</si>
  <si>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</si>
  <si>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</si>
  <si>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</si>
  <si>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</si>
  <si>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</si>
  <si>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</si>
  <si>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</si>
  <si>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</si>
  <si>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</si>
  <si>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</si>
  <si>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</si>
  <si>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</si>
  <si>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</si>
  <si>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</si>
  <si>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</si>
  <si>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</si>
  <si>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</si>
  <si>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</si>
  <si>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</si>
  <si>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</si>
  <si>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</si>
  <si>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</si>
  <si>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</si>
  <si>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</si>
  <si>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</si>
  <si>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</si>
  <si>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</si>
  <si>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</si>
  <si>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</si>
  <si>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</si>
  <si>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</si>
  <si>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</si>
  <si>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</si>
  <si>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</si>
  <si>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</si>
  <si>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</si>
  <si>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</si>
  <si>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</si>
  <si>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</si>
  <si>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</si>
  <si>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</si>
  <si>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</si>
  <si>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</si>
  <si>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</si>
  <si>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</si>
  <si>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</si>
  <si>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</si>
  <si>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</si>
  <si>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</si>
  <si>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</si>
  <si>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</si>
  <si>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</si>
  <si>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</si>
  <si>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</si>
  <si>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</si>
  <si>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</si>
  <si>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</si>
  <si>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</si>
  <si>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</si>
  <si>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</si>
  <si>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</si>
  <si>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</si>
  <si>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</si>
  <si>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</si>
  <si>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</si>
  <si>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</si>
  <si>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</si>
  <si>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</si>
  <si>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</si>
  <si>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</si>
  <si>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</si>
  <si>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</si>
  <si>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</si>
  <si>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</si>
  <si>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</si>
  <si>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</si>
  <si>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</si>
  <si>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</si>
  <si>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</si>
  <si>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</si>
  <si>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</si>
  <si>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</si>
  <si>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</si>
  <si>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</si>
  <si>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</si>
  <si>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</si>
  <si>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</si>
  <si>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</si>
  <si>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</si>
  <si>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</si>
  <si>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</si>
  <si>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</si>
  <si>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</si>
  <si>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</si>
  <si>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</si>
  <si>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</si>
  <si>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</si>
  <si>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</si>
  <si>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</si>
  <si>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</si>
  <si>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</si>
  <si>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</si>
  <si>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</si>
  <si>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</si>
  <si>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</si>
  <si>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</si>
  <si>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</si>
  <si>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</si>
  <si>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</si>
  <si>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</si>
  <si>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</si>
  <si>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</si>
  <si>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</si>
  <si>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</si>
  <si>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</si>
  <si>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</si>
  <si>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</si>
  <si>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</si>
  <si>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</si>
  <si>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</si>
  <si>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</si>
  <si>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</si>
  <si>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</si>
  <si>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</si>
  <si>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</si>
  <si>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</si>
  <si>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</si>
  <si>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</si>
  <si>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</si>
  <si>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</si>
  <si>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</si>
  <si>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</si>
  <si>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</si>
  <si>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</si>
  <si>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</si>
  <si>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</si>
  <si>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</si>
  <si>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</si>
  <si>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</si>
  <si>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</si>
  <si>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</si>
  <si>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</si>
  <si>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</si>
  <si>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</si>
  <si>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</si>
  <si>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</si>
  <si>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</si>
  <si>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</si>
  <si>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</si>
  <si>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</si>
  <si>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</si>
  <si>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</si>
  <si>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</si>
  <si>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</si>
  <si>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</si>
  <si>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</si>
  <si>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</si>
  <si>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</si>
  <si>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</si>
  <si>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</si>
  <si>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</si>
  <si>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</si>
  <si>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</si>
  <si>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</si>
  <si>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</si>
  <si>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</si>
  <si>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</si>
  <si>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</si>
  <si>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</si>
  <si>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</si>
  <si>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</si>
  <si>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</si>
  <si>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</si>
  <si>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</si>
  <si>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</si>
  <si>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</si>
  <si>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</si>
  <si>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</si>
  <si>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</si>
  <si>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</si>
  <si>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</si>
  <si>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</si>
  <si>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</si>
  <si>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</si>
  <si>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</si>
  <si>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</si>
  <si>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</si>
  <si>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</si>
  <si>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</si>
  <si>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</si>
  <si>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</si>
  <si>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</si>
  <si>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</si>
  <si>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</si>
  <si>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</si>
  <si>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</si>
  <si>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</si>
  <si>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</si>
  <si>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</si>
  <si>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</si>
  <si>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</si>
  <si>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</si>
  <si>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</si>
  <si>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</si>
  <si>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</si>
  <si>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</si>
  <si>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</si>
  <si>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</si>
  <si>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</si>
  <si>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</si>
  <si>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</si>
  <si>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</si>
  <si>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</si>
  <si>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</si>
  <si>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</si>
  <si>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</si>
  <si>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</si>
  <si>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</si>
  <si>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</si>
  <si>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</si>
  <si>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</si>
  <si>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</si>
  <si>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</si>
  <si>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</si>
  <si>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</si>
  <si>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</si>
  <si>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</si>
  <si>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</si>
  <si>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</si>
  <si>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</si>
  <si>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</si>
  <si>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</si>
  <si>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</si>
  <si>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</si>
  <si>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</si>
  <si>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</si>
  <si>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</si>
  <si>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</si>
  <si>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</si>
  <si>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</si>
  <si>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</si>
  <si>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</si>
  <si>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</si>
  <si>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</si>
  <si>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</si>
  <si>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</si>
  <si>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</si>
  <si>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</si>
  <si>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</si>
  <si>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</si>
  <si>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</si>
  <si>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</si>
  <si>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</si>
  <si>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</si>
  <si>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</si>
  <si>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</si>
  <si>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</si>
  <si>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</si>
  <si>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</si>
  <si>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</si>
  <si>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</si>
  <si>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</si>
  <si>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</si>
  <si>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</si>
  <si>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</si>
  <si>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</si>
  <si>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</si>
  <si>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</si>
  <si>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</si>
  <si>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</si>
  <si>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</si>
  <si>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</si>
  <si>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</si>
  <si>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</si>
  <si>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</si>
  <si>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</si>
  <si>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</si>
  <si>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</si>
  <si>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</si>
  <si>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</si>
  <si>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</si>
  <si>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</si>
  <si>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</si>
  <si>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</si>
  <si>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</si>
  <si>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</si>
  <si>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</si>
  <si>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</si>
  <si>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</si>
  <si>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</si>
  <si>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</si>
  <si>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</si>
  <si>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</si>
  <si>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</si>
  <si>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</si>
  <si>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</si>
  <si>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</si>
  <si>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</si>
  <si>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</si>
  <si>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</si>
  <si>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</si>
  <si>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</si>
  <si>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</si>
  <si>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</si>
  <si>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</si>
  <si>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</si>
  <si>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</si>
  <si>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</si>
  <si>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</si>
  <si>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</si>
  <si>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</si>
  <si>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</si>
  <si>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</si>
  <si>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</si>
  <si>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</si>
  <si>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</si>
  <si>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</si>
  <si>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</si>
  <si>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</si>
  <si>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</si>
  <si>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</si>
  <si>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</si>
  <si>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</si>
  <si>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</si>
  <si>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</si>
  <si>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</si>
  <si>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</si>
  <si>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</si>
  <si>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</si>
  <si>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</si>
  <si>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</si>
  <si>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</si>
  <si>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</si>
  <si>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</si>
  <si>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</si>
  <si>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</si>
  <si>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</si>
  <si>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</si>
  <si>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</si>
  <si>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</si>
  <si>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</si>
  <si>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</si>
  <si>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</si>
  <si>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</si>
  <si>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</si>
  <si>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</si>
  <si>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</si>
  <si>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</si>
  <si>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</si>
  <si>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</si>
  <si>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</si>
  <si>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</si>
  <si>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</si>
  <si>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</si>
  <si>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</si>
  <si>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</si>
  <si>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</si>
  <si>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</si>
  <si>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</si>
  <si>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</si>
  <si>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</si>
  <si>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</si>
  <si>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</si>
  <si>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</si>
  <si>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</si>
  <si>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</si>
  <si>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</si>
  <si>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</si>
  <si>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</si>
  <si>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</si>
  <si>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</si>
  <si>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</si>
  <si>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</si>
  <si>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</si>
  <si>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</si>
  <si>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</si>
  <si>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</si>
  <si>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</si>
  <si>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</si>
  <si>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</si>
  <si>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</si>
  <si>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</si>
  <si>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</si>
  <si>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</si>
  <si>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</si>
  <si>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</si>
  <si>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</si>
  <si>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</si>
  <si>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</si>
  <si>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</si>
  <si>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</si>
  <si>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</si>
  <si>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</si>
  <si>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</si>
  <si>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</si>
  <si>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</si>
  <si>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</si>
  <si>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</si>
  <si>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</si>
  <si>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</si>
  <si>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</si>
  <si>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</si>
  <si>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</si>
  <si>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</si>
  <si>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</si>
  <si>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</si>
  <si>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</si>
  <si>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</si>
  <si>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</si>
  <si>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</si>
  <si>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</si>
  <si>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</si>
  <si>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</si>
  <si>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</si>
  <si>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</si>
  <si>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</si>
  <si>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</si>
  <si>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</si>
  <si>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</si>
  <si>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</si>
  <si>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</si>
  <si>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</si>
  <si>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</si>
  <si>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</si>
  <si>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</si>
  <si>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</si>
  <si>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</si>
  <si>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</si>
  <si>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</si>
  <si>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</si>
  <si>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</si>
  <si>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</si>
  <si>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</si>
  <si>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</si>
  <si>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</si>
  <si>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</si>
  <si>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</si>
  <si>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</si>
  <si>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</si>
  <si>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</si>
  <si>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</si>
  <si>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</si>
  <si>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</si>
  <si>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</si>
  <si>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</si>
  <si>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</si>
  <si>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</si>
  <si>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</si>
  <si>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</si>
  <si>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</si>
  <si>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</si>
  <si>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</si>
  <si>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</si>
  <si>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</si>
  <si>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</si>
  <si>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</si>
  <si>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</si>
  <si>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</si>
  <si>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</si>
  <si>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</si>
  <si>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</si>
  <si>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</si>
  <si>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</si>
  <si>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</si>
  <si>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</si>
  <si>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</si>
  <si>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</si>
  <si>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</si>
  <si>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</si>
  <si>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</si>
  <si>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</si>
  <si>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</si>
  <si>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</si>
  <si>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</si>
  <si>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</si>
  <si>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</si>
  <si>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</si>
  <si>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</si>
  <si>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</si>
  <si>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</si>
  <si>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</si>
  <si>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</si>
  <si>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</si>
  <si>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</si>
  <si>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</si>
  <si>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</si>
  <si>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</si>
  <si>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</si>
  <si>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</si>
  <si>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</si>
  <si>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</si>
  <si>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</si>
  <si>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</si>
  <si>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</si>
  <si>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</si>
  <si>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</si>
  <si>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</si>
  <si>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</si>
  <si>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</si>
  <si>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</si>
  <si>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</si>
  <si>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</si>
  <si>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</si>
  <si>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</si>
  <si>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</si>
  <si>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</si>
  <si>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</si>
  <si>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</si>
  <si>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</si>
  <si>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</si>
  <si>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</si>
  <si>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</si>
  <si>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</si>
  <si>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</si>
  <si>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</si>
  <si>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</si>
  <si>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</si>
  <si>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</si>
  <si>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</si>
  <si>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</si>
  <si>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</si>
  <si>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</si>
  <si>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</si>
  <si>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</si>
  <si>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</si>
  <si>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</si>
  <si>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</si>
  <si>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</si>
  <si>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</si>
  <si>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</si>
  <si>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</si>
  <si>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</si>
  <si>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</si>
  <si>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</si>
  <si>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</si>
  <si>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</si>
  <si>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</si>
  <si>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</si>
  <si>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</si>
  <si>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</si>
  <si>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</si>
  <si>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</si>
  <si>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</si>
  <si>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</si>
  <si>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</si>
  <si>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</si>
  <si>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</si>
  <si>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</si>
  <si>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</si>
  <si>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</si>
  <si>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</si>
  <si>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</si>
  <si>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</si>
  <si>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</si>
  <si>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</si>
  <si>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</si>
  <si>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</si>
  <si>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</si>
  <si>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</si>
  <si>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</si>
  <si>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</si>
  <si>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</si>
  <si>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</si>
  <si>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</si>
  <si>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</si>
  <si>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</si>
  <si>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</si>
  <si>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</si>
  <si>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</si>
  <si>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</si>
  <si>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</si>
  <si>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</si>
  <si>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</si>
  <si>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</si>
  <si>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</si>
  <si>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</si>
  <si>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</si>
  <si>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</si>
  <si>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</si>
  <si>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</si>
  <si>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</si>
  <si>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</si>
  <si>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</si>
  <si>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</si>
  <si>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</si>
  <si>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</si>
  <si>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</si>
  <si>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</si>
  <si>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</si>
  <si>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</si>
  <si>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</si>
  <si>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</si>
  <si>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</si>
  <si>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</si>
  <si>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</si>
  <si>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</si>
  <si>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</si>
  <si>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</si>
  <si>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</si>
  <si>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</si>
  <si>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</si>
  <si>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</si>
  <si>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</si>
  <si>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</si>
  <si>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</si>
  <si>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</si>
  <si>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</si>
  <si>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</si>
  <si>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</si>
  <si>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</si>
  <si>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</si>
  <si>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</si>
  <si>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</si>
  <si>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</si>
  <si>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</si>
  <si>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</si>
  <si>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</si>
  <si>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</si>
  <si>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</si>
  <si>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</si>
  <si>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</si>
  <si>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</si>
  <si>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</si>
  <si>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</si>
  <si>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</si>
  <si>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</si>
  <si>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</si>
  <si>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</si>
  <si>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</si>
  <si>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</si>
  <si>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</si>
  <si>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</si>
  <si>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</si>
  <si>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</si>
  <si>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</si>
  <si>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</si>
  <si>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</si>
  <si>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</si>
  <si>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</si>
  <si>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</si>
  <si>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</si>
  <si>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</si>
  <si>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</si>
  <si>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</si>
  <si>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</si>
  <si>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</si>
  <si>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</si>
  <si>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</si>
  <si>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</si>
  <si>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</si>
  <si>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</si>
  <si>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</si>
  <si>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</si>
  <si>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</si>
  <si>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</si>
  <si>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</si>
  <si>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</si>
  <si>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</si>
  <si>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</si>
  <si>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</si>
  <si>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</si>
  <si>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</si>
  <si>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</si>
  <si>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</si>
  <si>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</si>
  <si>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</si>
  <si>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</si>
  <si>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</si>
  <si>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</si>
  <si>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</si>
  <si>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</si>
  <si>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</si>
  <si>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</si>
  <si>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</si>
  <si>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</si>
  <si>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</si>
  <si>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</si>
  <si>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</si>
  <si>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</si>
  <si>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</si>
  <si>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</si>
  <si>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</si>
  <si>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</si>
  <si>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</si>
  <si>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</si>
  <si>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</si>
  <si>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</si>
  <si>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</si>
  <si>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</si>
  <si>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</si>
  <si>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</si>
  <si>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</si>
  <si>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</si>
  <si>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</si>
  <si>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</si>
  <si>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</si>
  <si>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</si>
  <si>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</si>
  <si>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</si>
  <si>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</si>
  <si>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</si>
  <si>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</si>
  <si>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</si>
  <si>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</si>
  <si>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</si>
  <si>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</si>
  <si>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</si>
  <si>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</si>
  <si>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</si>
  <si>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</si>
  <si>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</si>
  <si>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</si>
  <si>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</si>
  <si>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</si>
  <si>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</si>
  <si>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</si>
  <si>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</si>
  <si>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</si>
  <si>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</si>
  <si>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</si>
  <si>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</si>
  <si>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</si>
  <si>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</si>
  <si>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</si>
  <si>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</si>
  <si>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</si>
  <si>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</si>
  <si>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</si>
  <si>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</si>
  <si>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</si>
  <si>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</si>
  <si>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</si>
  <si>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</si>
  <si>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</si>
  <si>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</si>
  <si>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</si>
  <si>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</si>
  <si>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</si>
  <si>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</si>
  <si>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</si>
  <si>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</si>
  <si>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</si>
  <si>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</si>
  <si>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</si>
  <si>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</si>
  <si>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</si>
  <si>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</si>
  <si>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</si>
  <si>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</si>
  <si>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</si>
  <si>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</si>
  <si>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</si>
  <si>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</si>
  <si>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</si>
  <si>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</si>
  <si>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</si>
  <si>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</si>
  <si>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</si>
  <si>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</si>
  <si>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</si>
  <si>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</si>
  <si>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</si>
  <si>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</si>
  <si>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</si>
  <si>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</si>
  <si>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</si>
  <si>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</si>
  <si>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</si>
  <si>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</si>
  <si>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</si>
  <si>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</si>
  <si>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</si>
  <si>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</si>
  <si>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</si>
  <si>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</si>
  <si>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</si>
  <si>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</si>
  <si>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</si>
  <si>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</si>
  <si>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</si>
  <si>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</si>
  <si>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</si>
  <si>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</si>
  <si>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</si>
  <si>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</si>
  <si>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</si>
  <si>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</si>
  <si>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</si>
  <si>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</si>
  <si>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</si>
  <si>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</si>
  <si>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</si>
  <si>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</si>
  <si>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</si>
  <si>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</si>
  <si>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</si>
  <si>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</si>
  <si>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</si>
  <si>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</si>
  <si>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</si>
  <si>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</si>
  <si>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</si>
  <si>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</si>
  <si>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</si>
  <si>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</si>
  <si>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</si>
  <si>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</si>
  <si>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</si>
  <si>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</si>
  <si>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</si>
  <si>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</si>
  <si>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</si>
  <si>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</si>
  <si>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</si>
  <si>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</si>
  <si>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</si>
  <si>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</si>
  <si>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</si>
  <si>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</si>
  <si>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</si>
  <si>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</si>
  <si>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</si>
  <si>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</si>
  <si>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</si>
  <si>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</si>
  <si>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</si>
  <si>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</si>
  <si>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</si>
  <si>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</si>
  <si>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</si>
  <si>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</si>
  <si>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</si>
  <si>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</si>
  <si>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</si>
  <si>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</si>
  <si>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</si>
  <si>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</si>
  <si>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</si>
  <si>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</si>
  <si>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</si>
  <si>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</si>
  <si>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</si>
  <si>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</si>
  <si>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</si>
  <si>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</si>
  <si>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</si>
  <si>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</si>
  <si>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</si>
  <si>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</si>
  <si>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</si>
  <si>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</si>
  <si>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</si>
  <si>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</si>
  <si>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</si>
  <si>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</si>
  <si>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</si>
  <si>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</si>
  <si>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</si>
  <si>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</si>
  <si>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</si>
  <si>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</si>
  <si>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</si>
  <si>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</si>
  <si>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</si>
  <si>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</si>
  <si>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</si>
  <si>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</si>
  <si>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</si>
  <si>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</si>
  <si>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</si>
  <si>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</si>
  <si>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</si>
  <si>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</si>
  <si>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</si>
  <si>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</si>
  <si>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</si>
  <si>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</si>
  <si>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</si>
  <si>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</si>
  <si>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</si>
  <si>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</si>
  <si>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</si>
  <si>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</si>
  <si>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</si>
  <si>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</si>
  <si>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</si>
  <si>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</si>
  <si>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</si>
  <si>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</si>
  <si>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</si>
  <si>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</si>
  <si>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</si>
  <si>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</si>
  <si>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</si>
  <si>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</si>
  <si>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</si>
  <si>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</si>
  <si>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</si>
  <si>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</si>
  <si>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</si>
  <si>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</si>
  <si>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</si>
  <si>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</si>
  <si>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</si>
  <si>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</si>
  <si>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</si>
  <si>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</si>
  <si>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</si>
  <si>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</si>
  <si>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</si>
  <si>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</si>
  <si>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</si>
  <si>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</si>
  <si>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</si>
  <si>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</si>
  <si>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</si>
  <si>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</si>
  <si>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</si>
  <si>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</si>
  <si>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</si>
  <si>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</si>
  <si>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</si>
  <si>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</si>
  <si>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</si>
  <si>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</si>
  <si>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</si>
  <si>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</si>
  <si>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</si>
  <si>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</si>
  <si>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</si>
  <si>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</si>
  <si>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</si>
  <si>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</si>
  <si>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</si>
  <si>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</si>
  <si>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</si>
  <si>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</si>
  <si>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</si>
  <si>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</si>
  <si>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</si>
  <si>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</si>
  <si>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</si>
  <si>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</si>
  <si>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</si>
  <si>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</si>
  <si>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</si>
  <si>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</si>
  <si>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</si>
  <si>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</si>
  <si>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</si>
  <si>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</si>
  <si>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</si>
  <si>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</si>
  <si>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</si>
  <si>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</si>
  <si>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</si>
  <si>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</si>
  <si>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</si>
  <si>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</si>
  <si>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</si>
  <si>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</si>
  <si>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</si>
  <si>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</si>
  <si>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</si>
  <si>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</si>
  <si>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</si>
  <si>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</si>
  <si>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</si>
  <si>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</si>
  <si>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</si>
  <si>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</si>
  <si>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</si>
  <si>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</si>
  <si>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</si>
  <si>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</si>
  <si>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</si>
  <si>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</si>
  <si>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</si>
  <si>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</si>
  <si>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</si>
  <si>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</si>
  <si>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</si>
  <si>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</si>
  <si>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</si>
  <si>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</si>
  <si>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</si>
  <si>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</si>
  <si>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</si>
  <si>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</si>
  <si>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</si>
  <si>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</si>
  <si>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</si>
  <si>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</si>
  <si>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</si>
  <si>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</si>
  <si>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</si>
  <si>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</si>
  <si>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</si>
  <si>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</si>
  <si>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</si>
  <si>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</si>
  <si>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</si>
  <si>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</si>
  <si>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</si>
  <si>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</si>
  <si>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</si>
  <si>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</si>
  <si>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</si>
  <si>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</si>
  <si>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</si>
  <si>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</si>
  <si>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</si>
  <si>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</si>
  <si>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</si>
  <si>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</si>
  <si>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</si>
  <si>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</si>
  <si>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</si>
  <si>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</si>
  <si>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</si>
  <si>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</si>
  <si>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</si>
  <si>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</si>
  <si>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</si>
  <si>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</si>
  <si>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</si>
  <si>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</si>
  <si>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</si>
  <si>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</si>
  <si>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</si>
  <si>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</si>
  <si>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</si>
  <si>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</si>
  <si>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</si>
  <si>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</si>
  <si>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</si>
  <si>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</si>
  <si>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</si>
  <si>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</si>
  <si>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</si>
  <si>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</si>
  <si>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</si>
  <si>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</si>
  <si>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</si>
  <si>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</si>
  <si>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</si>
  <si>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</si>
  <si>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</si>
  <si>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</si>
  <si>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</si>
  <si>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</si>
  <si>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</si>
  <si>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</si>
  <si>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</si>
  <si>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</si>
  <si>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</si>
  <si>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</si>
  <si>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</si>
  <si>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</si>
  <si>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</si>
  <si>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</si>
  <si>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</si>
  <si>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</si>
  <si>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</si>
  <si>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</si>
  <si>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</si>
  <si>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</si>
  <si>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</si>
  <si>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</si>
  <si>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</si>
  <si>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</si>
  <si>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</si>
  <si>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</si>
  <si>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</si>
  <si>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</si>
  <si>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</si>
  <si>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</si>
  <si>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</si>
  <si>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</si>
  <si>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</si>
  <si>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</si>
  <si>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</si>
  <si>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</si>
  <si>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</si>
  <si>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</si>
  <si>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</si>
  <si>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</si>
  <si>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</si>
  <si>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</si>
  <si>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</si>
  <si>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</si>
  <si>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</si>
  <si>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</si>
  <si>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</si>
  <si>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</si>
  <si>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</si>
  <si>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</si>
  <si>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</si>
  <si>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</si>
  <si>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</si>
  <si>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</si>
  <si>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</si>
  <si>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</si>
  <si>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</si>
  <si>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</si>
  <si>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</si>
  <si>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</si>
  <si>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</si>
  <si>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</si>
  <si>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</si>
  <si>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</si>
  <si>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</si>
  <si>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</si>
  <si>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</si>
  <si>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</si>
  <si>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</si>
  <si>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</si>
  <si>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</si>
  <si>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</si>
  <si>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</si>
  <si>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</si>
  <si>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</si>
  <si>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</si>
  <si>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</si>
  <si>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</si>
  <si>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</si>
  <si>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</si>
  <si>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</si>
  <si>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</si>
  <si>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</si>
  <si>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</si>
  <si>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</si>
  <si>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</si>
  <si>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</si>
  <si>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</si>
  <si>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</si>
  <si>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</si>
  <si>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</si>
  <si>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</si>
  <si>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</si>
  <si>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</si>
  <si>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</si>
  <si>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</si>
  <si>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</si>
  <si>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</si>
  <si>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</si>
  <si>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</si>
  <si>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</si>
  <si>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</si>
  <si>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</si>
  <si>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</si>
  <si>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</si>
  <si>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</si>
  <si>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</si>
  <si>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</si>
  <si>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</si>
  <si>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</si>
  <si>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</si>
  <si>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</si>
  <si>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</si>
  <si>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</si>
  <si>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</si>
  <si>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</si>
  <si>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</si>
  <si>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</si>
  <si>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</si>
  <si>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</si>
  <si>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</si>
  <si>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</si>
  <si>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</si>
  <si>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</si>
  <si>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</si>
  <si>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</si>
  <si>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</si>
  <si>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</si>
  <si>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</si>
  <si>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</si>
  <si>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</si>
  <si>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</si>
  <si>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</si>
  <si>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</si>
  <si>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</si>
  <si>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</si>
  <si>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</si>
  <si>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</si>
  <si>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</si>
  <si>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</si>
  <si>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</si>
  <si>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</si>
  <si>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</si>
  <si>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</si>
  <si>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</si>
  <si>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</si>
  <si>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</si>
  <si>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</si>
  <si>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</si>
  <si>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</si>
  <si>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</si>
  <si>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</si>
  <si>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</si>
  <si>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</si>
  <si>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</si>
  <si>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</si>
  <si>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</si>
  <si>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</si>
  <si>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</si>
  <si>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</si>
  <si>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</si>
  <si>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</si>
  <si>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</si>
  <si>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</si>
  <si>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</si>
  <si>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</si>
  <si>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</si>
  <si>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</si>
  <si>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</si>
  <si>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</si>
  <si>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</si>
  <si>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</si>
  <si>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</si>
  <si>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</si>
  <si>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</si>
  <si>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</si>
  <si>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</si>
  <si>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</si>
  <si>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</si>
  <si>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</si>
  <si>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</si>
  <si>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</si>
  <si>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</si>
  <si>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</si>
  <si>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</si>
  <si>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</si>
  <si>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</si>
  <si>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</si>
  <si>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</si>
  <si>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</si>
  <si>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</si>
  <si>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</si>
  <si>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</si>
  <si>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</si>
  <si>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</si>
  <si>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</si>
  <si>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</si>
  <si>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</si>
  <si>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</si>
  <si>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</si>
  <si>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</si>
  <si>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</si>
  <si>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</si>
  <si>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</si>
  <si>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</si>
  <si>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</si>
  <si>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</si>
  <si>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</si>
  <si>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</si>
  <si>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</si>
  <si>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</si>
  <si>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</si>
  <si>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</si>
  <si>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</si>
  <si>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</si>
  <si>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</si>
  <si>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</si>
  <si>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</si>
  <si>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</si>
  <si>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</si>
  <si>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</si>
  <si>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</si>
  <si>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</si>
  <si>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</si>
  <si>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</si>
  <si>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</si>
  <si>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</si>
  <si>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</si>
  <si>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</si>
  <si>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</si>
  <si>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</si>
  <si>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</si>
  <si>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</si>
  <si>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</si>
  <si>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</si>
  <si>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</si>
  <si>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</si>
  <si>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</si>
  <si>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</si>
  <si>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</si>
  <si>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</si>
  <si>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</si>
  <si>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</si>
  <si>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</si>
  <si>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</si>
  <si>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</si>
  <si>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</si>
  <si>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</si>
  <si>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</si>
  <si>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</si>
  <si>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</si>
  <si>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</si>
  <si>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</si>
  <si>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</si>
  <si>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</si>
  <si>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</si>
  <si>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</si>
  <si>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</si>
  <si>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</si>
  <si>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</si>
  <si>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</si>
  <si>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</si>
  <si>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</si>
  <si>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</si>
  <si>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</si>
  <si>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</si>
  <si>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</si>
  <si>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</si>
  <si>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</si>
  <si>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</si>
  <si>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</si>
  <si>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</si>
  <si>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</si>
  <si>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</si>
  <si>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</si>
  <si>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</si>
  <si>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</si>
  <si>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</si>
  <si>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</si>
  <si>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</si>
  <si>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</si>
  <si>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</si>
  <si>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</si>
  <si>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</si>
  <si>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</si>
  <si>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</si>
  <si>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</si>
  <si>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</si>
  <si>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</si>
  <si>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</si>
  <si>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</si>
  <si>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</si>
  <si>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</si>
  <si>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</si>
  <si>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</si>
  <si>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</si>
  <si>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</si>
  <si>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</si>
  <si>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</si>
  <si>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</si>
  <si>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</si>
  <si>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</si>
  <si>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</si>
  <si>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</si>
  <si>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</si>
  <si>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</si>
  <si>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</si>
  <si>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</si>
  <si>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</si>
  <si>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</si>
  <si>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</si>
  <si>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</si>
  <si>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</si>
  <si>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</si>
  <si>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</si>
  <si>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</si>
  <si>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</si>
  <si>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</si>
  <si>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</si>
  <si>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</si>
  <si>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</si>
  <si>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</si>
  <si>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</si>
  <si>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</si>
  <si>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</si>
  <si>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</si>
  <si>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</si>
  <si>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</si>
  <si>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</si>
  <si>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</si>
  <si>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</si>
  <si>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</si>
  <si>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</si>
  <si>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</si>
  <si>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</si>
  <si>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</si>
  <si>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</si>
  <si>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</si>
  <si>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</si>
  <si>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</si>
  <si>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</si>
  <si>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</si>
  <si>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</si>
  <si>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</si>
  <si>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</si>
  <si>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</si>
  <si>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</si>
  <si>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</si>
  <si>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</si>
  <si>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</si>
  <si>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</si>
  <si>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</si>
  <si>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</si>
  <si>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</si>
  <si>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</si>
  <si>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</si>
  <si>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</si>
  <si>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</si>
  <si>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</si>
  <si>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</si>
  <si>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</si>
  <si>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</si>
  <si>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</si>
  <si>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</si>
  <si>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</si>
  <si>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</si>
  <si>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</si>
  <si>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</si>
  <si>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</si>
  <si>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</si>
  <si>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</si>
  <si>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</si>
  <si>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</si>
  <si>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</si>
  <si>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</si>
  <si>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</si>
  <si>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</si>
  <si>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</si>
  <si>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</si>
  <si>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</si>
  <si>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</si>
  <si>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</si>
  <si>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</si>
  <si>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</si>
  <si>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</si>
  <si>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</si>
  <si>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</si>
  <si>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</si>
  <si>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</si>
  <si>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</si>
  <si>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</si>
  <si>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</si>
  <si>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</si>
  <si>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</si>
  <si>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</si>
  <si>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</si>
  <si>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</si>
  <si>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</si>
  <si>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</si>
  <si>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</si>
  <si>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</si>
  <si>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</si>
  <si>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</si>
  <si>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</si>
  <si>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</si>
  <si>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</si>
  <si>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</si>
  <si>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</si>
  <si>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</si>
  <si>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</si>
  <si>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</si>
  <si>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</si>
  <si>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</si>
  <si>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</si>
  <si>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</si>
  <si>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</si>
  <si>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</si>
  <si>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</si>
  <si>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</si>
  <si>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</si>
  <si>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</si>
  <si>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</si>
  <si>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</si>
  <si>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</si>
  <si>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</si>
  <si>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</si>
  <si>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</si>
  <si>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</si>
  <si>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</si>
  <si>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</si>
  <si>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</si>
  <si>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</si>
  <si>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</si>
  <si>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</si>
  <si>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</si>
  <si>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</si>
  <si>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</si>
  <si>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</si>
  <si>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</si>
  <si>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</si>
  <si>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</si>
  <si>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</si>
  <si>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</si>
  <si>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</si>
  <si>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</si>
  <si>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</si>
  <si>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</si>
  <si>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</si>
  <si>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</si>
  <si>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</si>
  <si>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</si>
  <si>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</si>
  <si>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</si>
  <si>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</si>
  <si>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</si>
  <si>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</si>
  <si>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</si>
  <si>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</si>
  <si>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</si>
  <si>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</si>
  <si>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</si>
  <si>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</si>
  <si>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</si>
  <si>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</si>
  <si>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</si>
  <si>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</si>
  <si>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</si>
  <si>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</si>
  <si>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</si>
  <si>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</si>
  <si>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</si>
  <si>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</si>
  <si>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</si>
  <si>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</si>
  <si>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</si>
  <si>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</si>
  <si>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</si>
  <si>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</si>
  <si>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</si>
  <si>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</si>
  <si>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</si>
  <si>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</si>
  <si>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</si>
  <si>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</si>
  <si>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</si>
  <si>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</si>
  <si>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</si>
  <si>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</si>
  <si>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</si>
  <si>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</si>
  <si>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</si>
  <si>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</si>
  <si>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</si>
  <si>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</si>
  <si>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</si>
  <si>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</si>
  <si>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</si>
  <si>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</si>
  <si>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</si>
  <si>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</si>
  <si>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</si>
  <si>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</si>
  <si>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</si>
  <si>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</si>
  <si>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</si>
  <si>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</si>
  <si>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</si>
  <si>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</si>
  <si>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</si>
  <si>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</si>
  <si>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</si>
  <si>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</si>
  <si>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</si>
  <si>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</si>
  <si>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</si>
  <si>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</si>
  <si>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</si>
  <si>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</si>
  <si>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</si>
  <si>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</si>
  <si>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</si>
  <si>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</si>
  <si>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</si>
  <si>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</si>
  <si>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</si>
  <si>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</si>
  <si>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</si>
  <si>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</si>
  <si>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</si>
  <si>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</si>
  <si>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</si>
  <si>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</si>
  <si>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</si>
  <si>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</si>
  <si>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</si>
  <si>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</si>
  <si>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</si>
  <si>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</si>
  <si>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</si>
  <si>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</si>
  <si>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</si>
  <si>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</si>
  <si>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</si>
  <si>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</si>
  <si>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</si>
  <si>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</si>
  <si>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</si>
  <si>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</si>
  <si>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</si>
  <si>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</si>
  <si>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</si>
  <si>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</si>
  <si>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</si>
  <si>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</si>
  <si>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</si>
  <si>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</si>
  <si>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</si>
  <si>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</si>
  <si>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</si>
  <si>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</si>
  <si>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</si>
  <si>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</si>
  <si>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</si>
  <si>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</si>
  <si>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</si>
  <si>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</si>
  <si>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</si>
  <si>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</si>
  <si>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</si>
  <si>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</si>
  <si>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</si>
  <si>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</si>
  <si>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</si>
  <si>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</si>
  <si>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</si>
  <si>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</si>
  <si>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</si>
  <si>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</si>
  <si>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</si>
  <si>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</si>
  <si>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</si>
  <si>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</si>
  <si>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</si>
  <si>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</si>
  <si>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</si>
  <si>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</si>
  <si>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</si>
  <si>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</si>
  <si>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</si>
  <si>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</si>
  <si>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</si>
  <si>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</si>
  <si>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</si>
  <si>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</si>
  <si>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</si>
  <si>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</si>
  <si>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</si>
  <si>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</si>
  <si>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</si>
  <si>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</si>
  <si>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</si>
  <si>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</si>
  <si>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</si>
  <si>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</si>
  <si>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</si>
  <si>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</si>
  <si>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</si>
  <si>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</si>
  <si>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</si>
  <si>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</si>
  <si>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</si>
  <si>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</si>
  <si>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</si>
  <si>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</si>
  <si>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</si>
  <si>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</si>
  <si>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</si>
  <si>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</si>
  <si>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</si>
  <si>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</si>
  <si>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</si>
  <si>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</si>
  <si>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</si>
  <si>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</si>
  <si>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</si>
  <si>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</si>
  <si>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</si>
  <si>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</si>
  <si>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</si>
  <si>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</si>
  <si>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</si>
  <si>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</si>
  <si>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</si>
  <si>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</si>
  <si>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</si>
  <si>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</si>
  <si>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</si>
  <si>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</si>
  <si>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</si>
  <si>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</si>
  <si>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</si>
  <si>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</si>
  <si>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</si>
  <si>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</si>
  <si>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</si>
  <si>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</si>
  <si>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</si>
  <si>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</si>
  <si>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</si>
  <si>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</si>
  <si>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</si>
  <si>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</si>
  <si>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</si>
  <si>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</si>
  <si>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</si>
  <si>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</si>
  <si>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</si>
  <si>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</si>
  <si>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</si>
  <si>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</si>
  <si>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</si>
  <si>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</si>
  <si>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</si>
  <si>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</si>
  <si>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</si>
  <si>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</si>
  <si>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</si>
  <si>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</si>
  <si>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</si>
  <si>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</si>
  <si>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</si>
  <si>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</si>
  <si>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</si>
  <si>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</si>
  <si>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</si>
  <si>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</si>
  <si>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</si>
  <si>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</si>
  <si>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</si>
  <si>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</si>
  <si>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</si>
  <si>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</si>
  <si>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</si>
  <si>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</si>
  <si>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</si>
  <si>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</si>
  <si>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</si>
  <si>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</si>
  <si>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</si>
  <si>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</si>
  <si>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</si>
  <si>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</si>
  <si>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</si>
  <si>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</si>
  <si>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</si>
  <si>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</si>
  <si>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</si>
  <si>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</si>
  <si>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</si>
  <si>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</si>
  <si>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</si>
  <si>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</si>
  <si>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</si>
  <si>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</si>
  <si>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</si>
  <si>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</si>
  <si>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</si>
  <si>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</si>
  <si>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</si>
  <si>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</si>
  <si>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</si>
  <si>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</si>
  <si>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</si>
  <si>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</si>
  <si>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</si>
  <si>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</si>
  <si>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</si>
  <si>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</si>
  <si>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</si>
  <si>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</si>
  <si>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</si>
  <si>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</si>
  <si>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</si>
  <si>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</si>
  <si>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</si>
  <si>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</si>
  <si>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</si>
  <si>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</si>
  <si>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</si>
  <si>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</si>
  <si>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</si>
  <si>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</si>
  <si>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</si>
  <si>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</si>
  <si>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</si>
  <si>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</si>
  <si>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</si>
  <si>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</si>
  <si>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</si>
  <si>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</si>
  <si>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</si>
  <si>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</si>
  <si>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</si>
  <si>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</si>
  <si>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</si>
  <si>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</si>
  <si>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</si>
  <si>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</si>
  <si>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</si>
  <si>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</si>
  <si>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</si>
  <si>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</si>
  <si>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</si>
  <si>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</si>
  <si>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</si>
  <si>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</si>
  <si>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</si>
  <si>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</si>
  <si>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</si>
  <si>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</si>
  <si>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</si>
  <si>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</si>
  <si>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</si>
  <si>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</si>
  <si>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</si>
  <si>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</si>
  <si>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</si>
  <si>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</si>
  <si>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</si>
  <si>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</si>
  <si>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</si>
  <si>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</si>
  <si>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</si>
  <si>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</si>
  <si>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</si>
  <si>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</si>
  <si>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</si>
  <si>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</si>
  <si>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</si>
  <si>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</si>
  <si>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</si>
  <si>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</si>
  <si>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</si>
  <si>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</si>
  <si>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</si>
  <si>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</si>
  <si>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</si>
  <si>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</si>
  <si>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</si>
  <si>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</si>
  <si>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</si>
  <si>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</si>
  <si>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</si>
  <si>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</si>
  <si>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</si>
  <si>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</si>
  <si>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</si>
  <si>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</si>
  <si>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</si>
  <si>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</si>
  <si>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</si>
  <si>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</si>
  <si>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</si>
  <si>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</si>
  <si>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</si>
  <si>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</si>
  <si>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</si>
  <si>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</si>
  <si>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</si>
  <si>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</si>
  <si>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</si>
  <si>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</si>
  <si>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</si>
  <si>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</si>
  <si>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</si>
  <si>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</si>
  <si>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</si>
  <si>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</si>
  <si>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</si>
  <si>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</si>
  <si>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</si>
  <si>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</si>
  <si>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</si>
  <si>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</si>
  <si>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</si>
  <si>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</si>
  <si>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</si>
  <si>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</si>
  <si>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</si>
  <si>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</si>
  <si>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</si>
  <si>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</si>
  <si>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</si>
  <si>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</si>
  <si>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</si>
  <si>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</si>
  <si>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</si>
  <si>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</si>
  <si>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</si>
  <si>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</si>
  <si>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</si>
  <si>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</si>
  <si>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</si>
  <si>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</si>
  <si>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</si>
  <si>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</si>
  <si>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</si>
  <si>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</si>
  <si>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</si>
  <si>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</si>
  <si>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</si>
  <si>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</si>
  <si>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</si>
  <si>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</si>
  <si>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</si>
  <si>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</si>
  <si>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</si>
  <si>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</si>
  <si>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</si>
  <si>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</si>
  <si>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</si>
  <si>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</si>
  <si>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</si>
  <si>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</si>
  <si>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</si>
  <si>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</si>
  <si>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</si>
  <si>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</si>
  <si>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</si>
  <si>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</si>
  <si>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</si>
  <si>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</si>
  <si>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</si>
  <si>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</si>
  <si>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</si>
  <si>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</si>
  <si>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</si>
  <si>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</si>
  <si>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</si>
  <si>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</si>
  <si>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</si>
  <si>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</si>
  <si>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</si>
  <si>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</si>
  <si>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</si>
  <si>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</si>
  <si>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</si>
  <si>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</si>
  <si>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</si>
  <si>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</si>
  <si>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</si>
  <si>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</si>
  <si>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</si>
  <si>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</si>
  <si>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</si>
  <si>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</si>
  <si>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</si>
  <si>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</si>
  <si>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</si>
  <si>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</si>
  <si>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</si>
  <si>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</si>
  <si>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</si>
  <si>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</si>
  <si>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</si>
  <si>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</si>
  <si>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</si>
  <si>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</si>
  <si>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</si>
  <si>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</si>
  <si>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</si>
  <si>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</si>
  <si>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</si>
  <si>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</si>
  <si>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</si>
  <si>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</si>
  <si>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</si>
  <si>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</si>
  <si>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</si>
  <si>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</si>
  <si>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</si>
  <si>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</si>
  <si>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</si>
  <si>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</si>
  <si>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</si>
  <si>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</si>
  <si>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</si>
  <si>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</si>
  <si>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</si>
  <si>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</si>
  <si>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</si>
  <si>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</si>
  <si>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</si>
  <si>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</si>
  <si>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</si>
  <si>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</si>
  <si>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</si>
  <si>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</si>
  <si>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</si>
  <si>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</si>
  <si>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</si>
  <si>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</si>
  <si>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</si>
  <si>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</si>
  <si>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</si>
  <si>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</si>
  <si>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</si>
  <si>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</si>
  <si>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</si>
  <si>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</si>
  <si>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</si>
  <si>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</si>
  <si>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</si>
  <si>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</si>
  <si>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</si>
  <si>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</si>
  <si>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</si>
  <si>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</si>
  <si>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</si>
  <si>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</si>
  <si>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</si>
  <si>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</si>
  <si>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</si>
  <si>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</si>
  <si>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</si>
  <si>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</si>
  <si>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</si>
  <si>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</si>
  <si>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</si>
  <si>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</si>
  <si>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</si>
  <si>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</si>
  <si>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</si>
  <si>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</si>
  <si>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</si>
  <si>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</si>
  <si>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</si>
  <si>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</si>
  <si>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</si>
  <si>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</si>
  <si>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</si>
  <si>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</si>
  <si>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</si>
  <si>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</si>
  <si>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</si>
  <si>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</si>
  <si>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</si>
  <si>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</si>
  <si>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</si>
  <si>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</si>
  <si>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</si>
  <si>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</si>
  <si>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</si>
  <si>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</si>
  <si>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</si>
  <si>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</si>
  <si>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</si>
  <si>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</si>
  <si>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</si>
  <si>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</si>
  <si>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</si>
  <si>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</si>
  <si>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</si>
  <si>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</si>
  <si>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</si>
  <si>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</si>
  <si>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</si>
  <si>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</si>
  <si>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</si>
  <si>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</si>
  <si>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</si>
  <si>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</si>
  <si>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</si>
  <si>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</si>
  <si>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</si>
  <si>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</si>
  <si>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</si>
  <si>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</si>
  <si>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</si>
  <si>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</si>
  <si>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</si>
  <si>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</si>
  <si>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</si>
  <si>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</si>
  <si>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</si>
  <si>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</si>
  <si>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</si>
  <si>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</si>
  <si>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</si>
  <si>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</si>
  <si>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</si>
  <si>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</si>
  <si>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</si>
  <si>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</si>
  <si>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</si>
  <si>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</si>
  <si>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</si>
  <si>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</si>
  <si>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</si>
  <si>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</si>
  <si>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</si>
  <si>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</si>
  <si>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</si>
  <si>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</si>
  <si>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</si>
  <si>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</si>
  <si>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</si>
  <si>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</si>
  <si>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</si>
  <si>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</si>
  <si>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</si>
  <si>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</si>
  <si>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</si>
  <si>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</si>
  <si>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</si>
  <si>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</si>
  <si>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</si>
  <si>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</si>
  <si>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</si>
  <si>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</si>
  <si>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</si>
  <si>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</si>
  <si>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</si>
  <si>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</si>
  <si>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</si>
  <si>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</si>
  <si>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</si>
  <si>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</si>
  <si>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</si>
  <si>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</si>
  <si>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</si>
  <si>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</si>
  <si>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</si>
  <si>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</si>
  <si>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</si>
  <si>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</si>
  <si>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</si>
  <si>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</si>
  <si>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</si>
  <si>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</si>
  <si>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</si>
  <si>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</si>
  <si>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</si>
  <si>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</si>
  <si>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</si>
  <si>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</si>
  <si>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</si>
  <si>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</si>
  <si>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</si>
  <si>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</si>
  <si>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</si>
  <si>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</si>
  <si>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</si>
  <si>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</si>
  <si>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</si>
  <si>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</si>
  <si>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</si>
  <si>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</si>
  <si>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</si>
  <si>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</si>
  <si>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</si>
  <si>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</si>
  <si>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</si>
  <si>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</si>
  <si>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</si>
  <si>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</si>
  <si>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</si>
  <si>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</si>
  <si>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</si>
  <si>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</si>
  <si>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</si>
  <si>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</si>
  <si>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</si>
  <si>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</si>
  <si>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</si>
  <si>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</si>
  <si>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</si>
  <si>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</si>
  <si>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</si>
  <si>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</si>
  <si>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</si>
  <si>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</si>
  <si>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</si>
  <si>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</si>
  <si>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</si>
  <si>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</si>
  <si>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</si>
  <si>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</si>
  <si>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</si>
  <si>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</si>
  <si>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</si>
  <si>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</si>
  <si>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</si>
  <si>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</si>
  <si>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</si>
  <si>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</si>
  <si>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</si>
  <si>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</si>
  <si>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</si>
  <si>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</si>
  <si>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</si>
  <si>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</si>
  <si>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</si>
  <si>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</si>
  <si>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</si>
  <si>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</si>
  <si>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</si>
  <si>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</si>
  <si>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</si>
  <si>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</si>
  <si>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</si>
  <si>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</si>
  <si>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</si>
  <si>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</si>
  <si>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</si>
  <si>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</si>
  <si>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</si>
  <si>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</si>
  <si>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</si>
  <si>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</si>
  <si>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</si>
  <si>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</si>
  <si>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</si>
  <si>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</si>
  <si>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</si>
  <si>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</si>
  <si>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</si>
  <si>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</si>
  <si>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</si>
  <si>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</si>
  <si>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</si>
  <si>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</si>
  <si>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</si>
  <si>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</si>
  <si>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</si>
  <si>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</si>
  <si>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</si>
  <si>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</si>
  <si>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</si>
  <si>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</si>
  <si>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</si>
  <si>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</si>
  <si>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</si>
  <si>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</si>
  <si>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</si>
  <si>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</si>
  <si>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</si>
  <si>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</si>
  <si>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</si>
  <si>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</si>
  <si>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</si>
  <si>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</si>
  <si>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</si>
  <si>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</si>
  <si>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</si>
  <si>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</si>
  <si>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</si>
  <si>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</si>
  <si>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</si>
  <si>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</si>
  <si>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</si>
  <si>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</si>
  <si>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</si>
  <si>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</si>
  <si>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</si>
  <si>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</si>
  <si>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</si>
  <si>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</si>
  <si>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</si>
  <si>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</si>
  <si>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</si>
  <si>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</si>
  <si>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</si>
  <si>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</si>
  <si>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</si>
  <si>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</si>
  <si>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</si>
  <si>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</si>
  <si>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</si>
  <si>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</si>
  <si>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</si>
  <si>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</si>
  <si>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</si>
  <si>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</si>
  <si>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</si>
  <si>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</si>
  <si>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</si>
  <si>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</si>
  <si>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</si>
  <si>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</si>
  <si>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</si>
  <si>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</si>
  <si>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</si>
  <si>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</si>
  <si>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</si>
  <si>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</si>
  <si>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</si>
  <si>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</si>
  <si>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</si>
  <si>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</si>
  <si>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</si>
  <si>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</si>
  <si>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</si>
  <si>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</si>
  <si>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</si>
  <si>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</si>
  <si>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</si>
  <si>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</si>
  <si>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</si>
  <si>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</si>
  <si>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</si>
  <si>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</si>
  <si>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</si>
  <si>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</si>
  <si>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</si>
  <si>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</si>
  <si>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</si>
  <si>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</si>
  <si>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</si>
  <si>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</si>
  <si>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</si>
  <si>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</si>
  <si>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</si>
  <si>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</si>
  <si>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</si>
  <si>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</si>
  <si>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</si>
  <si>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</si>
  <si>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</si>
  <si>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</si>
  <si>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</si>
  <si>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</si>
  <si>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</si>
  <si>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</si>
  <si>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</si>
  <si>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</si>
  <si>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</si>
  <si>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</si>
  <si>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</si>
  <si>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</si>
  <si>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</si>
  <si>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</si>
  <si>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</si>
  <si>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</si>
  <si>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</si>
  <si>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</si>
  <si>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</si>
  <si>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</si>
  <si>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</si>
  <si>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</si>
  <si>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</si>
  <si>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</si>
  <si>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</si>
  <si>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</si>
  <si>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</si>
  <si>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</si>
  <si>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</si>
  <si>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</si>
  <si>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</si>
  <si>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</si>
  <si>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</si>
  <si>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</si>
  <si>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</si>
  <si>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</si>
  <si>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</si>
  <si>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</si>
  <si>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</si>
  <si>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</si>
  <si>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</si>
  <si>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</si>
  <si>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</si>
  <si>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</si>
  <si>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</si>
  <si>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</si>
  <si>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</si>
  <si>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</si>
  <si>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</si>
  <si>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</si>
  <si>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</si>
  <si>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</si>
  <si>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</si>
  <si>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</si>
  <si>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</si>
  <si>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</si>
  <si>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</si>
  <si>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</si>
  <si>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</si>
  <si>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</si>
  <si>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</si>
  <si>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</si>
  <si>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</si>
  <si>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</si>
  <si>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</si>
  <si>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</si>
  <si>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</si>
  <si>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</si>
  <si>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</si>
  <si>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</si>
  <si>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</si>
  <si>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</si>
  <si>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</si>
  <si>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</si>
  <si>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</si>
  <si>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</si>
  <si>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</si>
  <si>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</si>
  <si>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</si>
  <si>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</si>
  <si>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</si>
  <si>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</si>
  <si>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</si>
  <si>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</si>
  <si>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</si>
  <si>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</si>
  <si>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</si>
  <si>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</si>
  <si>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</si>
  <si>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</si>
  <si>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</si>
  <si>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</si>
  <si>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</si>
  <si>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</si>
  <si>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</si>
  <si>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</si>
  <si>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</si>
  <si>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</si>
  <si>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</si>
  <si>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</si>
  <si>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</si>
  <si>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</si>
  <si>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</si>
  <si>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</si>
  <si>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</si>
  <si>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</si>
  <si>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</si>
  <si>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</si>
  <si>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</si>
  <si>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</si>
  <si>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</si>
  <si>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</si>
  <si>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</si>
  <si>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</si>
  <si>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</si>
  <si>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</si>
  <si>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</si>
  <si>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</si>
  <si>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</si>
  <si>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</si>
  <si>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</si>
  <si>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</si>
  <si>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</si>
  <si>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</si>
  <si>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</si>
  <si>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</si>
  <si>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</si>
  <si>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</si>
  <si>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</si>
  <si>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</si>
  <si>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</si>
  <si>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</si>
  <si>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</si>
  <si>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</si>
  <si>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</si>
  <si>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</si>
  <si>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</si>
  <si>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</si>
  <si>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</si>
  <si>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</si>
  <si>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</si>
  <si>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</si>
  <si>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</si>
  <si>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</si>
  <si>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</si>
  <si>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</si>
  <si>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</si>
  <si>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</si>
  <si>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</si>
  <si>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</si>
  <si>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</si>
  <si>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</si>
  <si>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</si>
  <si>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</si>
  <si>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</si>
  <si>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</si>
  <si>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</si>
  <si>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</si>
  <si>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</si>
  <si>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</si>
  <si>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</si>
  <si>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</si>
  <si>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</si>
  <si>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</si>
  <si>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</si>
  <si>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</si>
  <si>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</si>
  <si>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</si>
  <si>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</si>
  <si>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</si>
  <si>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</si>
  <si>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</si>
  <si>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</si>
  <si>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</si>
  <si>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</si>
  <si>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</si>
  <si>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</si>
  <si>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</si>
  <si>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</si>
  <si>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</si>
  <si>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</si>
  <si>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</si>
  <si>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</si>
  <si>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</si>
  <si>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</si>
  <si>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</si>
  <si>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</si>
  <si>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</si>
  <si>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</si>
  <si>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</si>
  <si>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</si>
  <si>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</si>
  <si>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</si>
  <si>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</si>
  <si>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</si>
  <si>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</si>
  <si>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</si>
  <si>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</si>
  <si>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</si>
  <si>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</si>
  <si>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</si>
  <si>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</si>
  <si>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</si>
  <si>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</si>
  <si>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</si>
  <si>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</si>
  <si>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</si>
  <si>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</si>
  <si>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</si>
  <si>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</si>
  <si>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</si>
  <si>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</si>
  <si>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</si>
  <si>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</si>
  <si>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</si>
  <si>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</si>
  <si>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</si>
  <si>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</si>
  <si>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</si>
  <si>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</si>
  <si>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</si>
  <si>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</si>
  <si>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</si>
  <si>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</si>
  <si>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</si>
  <si>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</si>
  <si>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</si>
  <si>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</si>
  <si>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</si>
  <si>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</si>
  <si>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</si>
  <si>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</si>
  <si>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</si>
  <si>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</si>
  <si>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</si>
  <si>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</si>
  <si>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</si>
  <si>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</si>
  <si>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</si>
  <si>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</si>
  <si>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</si>
  <si>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</si>
  <si>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</si>
  <si>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</si>
  <si>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</si>
  <si>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</si>
  <si>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</si>
  <si>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</si>
  <si>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</si>
  <si>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</si>
  <si>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</si>
  <si>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</si>
  <si>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</si>
  <si>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</si>
  <si>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</si>
  <si>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</si>
  <si>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</si>
  <si>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</si>
  <si>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</si>
  <si>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</si>
  <si>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</si>
  <si>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</si>
  <si>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</si>
  <si>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</si>
  <si>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</si>
  <si>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</si>
  <si>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</si>
  <si>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</si>
  <si>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</si>
  <si>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</si>
  <si>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</si>
  <si>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</si>
  <si>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</si>
  <si>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</si>
  <si>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</si>
  <si>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</si>
  <si>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</si>
  <si>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</si>
  <si>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</si>
  <si>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</si>
  <si>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</si>
  <si>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</si>
  <si>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</si>
  <si>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</si>
  <si>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</si>
  <si>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</si>
  <si>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</si>
  <si>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</si>
  <si>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</si>
  <si>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</si>
  <si>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</si>
  <si>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</si>
  <si>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</si>
  <si>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</si>
  <si>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</si>
  <si>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</si>
  <si>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</si>
  <si>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</si>
  <si>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</si>
  <si>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</si>
  <si>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</si>
  <si>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</si>
  <si>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</si>
  <si>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</si>
  <si>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</si>
  <si>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</si>
  <si>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</si>
  <si>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</si>
  <si>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</si>
  <si>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</si>
  <si>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</si>
  <si>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</si>
  <si>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</si>
  <si>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</si>
  <si>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</si>
  <si>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</si>
  <si>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</si>
  <si>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</si>
  <si>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</si>
  <si>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</si>
  <si>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</si>
  <si>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</si>
  <si>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</si>
  <si>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</si>
  <si>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</si>
  <si>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</si>
  <si>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</si>
  <si>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</si>
  <si>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</si>
  <si>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</si>
  <si>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</si>
  <si>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</si>
  <si>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</si>
  <si>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</si>
  <si>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</si>
  <si>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</si>
  <si>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</si>
  <si>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</si>
  <si>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</si>
  <si>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</si>
  <si>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</si>
  <si>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</si>
  <si>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</si>
  <si>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</si>
  <si>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</si>
  <si>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</si>
  <si>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</si>
  <si>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</si>
  <si>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</si>
  <si>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</si>
  <si>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</si>
  <si>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</si>
  <si>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</si>
  <si>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</si>
  <si>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</si>
  <si>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</si>
  <si>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</si>
  <si>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</si>
  <si>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</si>
  <si>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</si>
  <si>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</si>
  <si>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</si>
  <si>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</si>
  <si>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</si>
  <si>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</si>
  <si>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</si>
  <si>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</si>
  <si>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</si>
  <si>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</si>
  <si>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</si>
  <si>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</si>
  <si>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</si>
  <si>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</si>
  <si>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</si>
  <si>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</si>
  <si>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</si>
  <si>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</si>
  <si>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</si>
  <si>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</si>
  <si>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</si>
  <si>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</si>
  <si>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</si>
  <si>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</si>
  <si>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</si>
  <si>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</si>
  <si>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</si>
  <si>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</si>
  <si>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</si>
  <si>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</si>
  <si>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</si>
  <si>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</si>
  <si>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</si>
  <si>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</si>
  <si>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</si>
  <si>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</si>
  <si>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</si>
  <si>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</si>
  <si>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</si>
  <si>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</si>
  <si>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</si>
  <si>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</si>
  <si>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</si>
  <si>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</si>
  <si>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</si>
  <si>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</si>
  <si>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</si>
  <si>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</si>
  <si>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</si>
  <si>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</si>
  <si>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</si>
  <si>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</si>
  <si>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</si>
  <si>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</si>
  <si>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</si>
  <si>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</si>
  <si>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</si>
  <si>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</si>
  <si>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</si>
  <si>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</si>
  <si>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</si>
  <si>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</si>
  <si>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</si>
  <si>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</si>
  <si>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</si>
  <si>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</si>
  <si>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</si>
  <si>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</si>
  <si>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</si>
  <si>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</si>
  <si>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</si>
  <si>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</si>
  <si>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</si>
  <si>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</si>
  <si>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</si>
  <si>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</si>
  <si>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</si>
  <si>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</si>
  <si>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</si>
  <si>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</si>
  <si>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</si>
  <si>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</si>
  <si>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</si>
  <si>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</si>
  <si>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</si>
  <si>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</si>
  <si>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</si>
  <si>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</si>
  <si>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</si>
  <si>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</si>
  <si>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</si>
  <si>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</si>
  <si>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</si>
  <si>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</si>
  <si>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</si>
  <si>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</si>
  <si>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</si>
  <si>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</si>
  <si>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</si>
  <si>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</si>
  <si>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</si>
  <si>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</si>
  <si>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</si>
  <si>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</si>
  <si>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</si>
  <si>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</si>
  <si>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</si>
  <si>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</si>
  <si>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</si>
  <si>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</si>
  <si>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</si>
  <si>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</si>
  <si>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</si>
  <si>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</si>
  <si>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</si>
  <si>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</si>
  <si>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</si>
  <si>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</si>
  <si>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</si>
  <si>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</si>
  <si>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</si>
  <si>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</si>
  <si>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</si>
  <si>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</si>
  <si>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</si>
  <si>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</si>
  <si>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</si>
  <si>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</si>
  <si>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</si>
  <si>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</si>
  <si>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</si>
  <si>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</si>
  <si>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</si>
  <si>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</si>
  <si>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</si>
  <si>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</si>
  <si>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</si>
  <si>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</si>
  <si>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</si>
  <si>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</si>
  <si>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</si>
  <si>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</si>
  <si>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</si>
  <si>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</si>
  <si>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</si>
  <si>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</si>
  <si>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</si>
  <si>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</si>
  <si>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</si>
  <si>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</si>
  <si>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</si>
  <si>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</si>
  <si>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</si>
  <si>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</si>
  <si>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</si>
  <si>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</si>
  <si>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</si>
  <si>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</si>
  <si>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</si>
  <si>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</si>
  <si>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</si>
  <si>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</si>
  <si>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</si>
  <si>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</si>
  <si>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</si>
  <si>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</si>
  <si>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</si>
  <si>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</si>
  <si>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</si>
  <si>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</si>
  <si>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</si>
  <si>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</si>
  <si>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</si>
  <si>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</si>
  <si>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</si>
  <si>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</si>
  <si>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</si>
  <si>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</si>
  <si>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</si>
  <si>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</si>
  <si>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</si>
  <si>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</si>
  <si>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</si>
  <si>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</si>
  <si>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</si>
  <si>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</si>
  <si>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</si>
  <si>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</si>
  <si>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</si>
  <si>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</si>
  <si>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</si>
  <si>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</si>
  <si>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</si>
  <si>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</si>
  <si>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</si>
  <si>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</si>
  <si>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</si>
  <si>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</si>
  <si>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</si>
  <si>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</si>
  <si>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</si>
  <si>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</si>
  <si>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</si>
  <si>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</si>
  <si>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</si>
  <si>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</si>
  <si>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</si>
  <si>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</si>
  <si>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</si>
  <si>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</si>
  <si>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</si>
  <si>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</si>
  <si>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</si>
  <si>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</si>
  <si>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</si>
  <si>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</si>
  <si>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</si>
  <si>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</si>
  <si>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</si>
  <si>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</si>
  <si>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</si>
  <si>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</si>
  <si>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</si>
  <si>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</si>
  <si>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</si>
  <si>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</si>
  <si>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</si>
  <si>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</si>
  <si>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</si>
  <si>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</si>
  <si>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</si>
  <si>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</si>
  <si>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</si>
  <si>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</si>
  <si>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</si>
  <si>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</si>
  <si>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</si>
  <si>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</si>
  <si>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</si>
  <si>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</si>
  <si>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</si>
  <si>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</si>
  <si>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</si>
  <si>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</si>
  <si>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</si>
  <si>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</si>
  <si>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</si>
  <si>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</si>
  <si>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</si>
  <si>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</si>
  <si>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</si>
  <si>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</si>
  <si>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</si>
  <si>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</si>
  <si>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</si>
  <si>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</si>
  <si>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</si>
  <si>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</si>
  <si>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</si>
  <si>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</si>
  <si>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</si>
  <si>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</si>
  <si>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</si>
  <si>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</si>
  <si>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</si>
  <si>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</si>
  <si>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</si>
  <si>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</si>
  <si>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</si>
  <si>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</si>
  <si>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</si>
  <si>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</si>
  <si>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</si>
  <si>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</si>
  <si>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</si>
  <si>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</si>
  <si>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</si>
  <si>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</si>
  <si>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</si>
  <si>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</si>
  <si>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</si>
  <si>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</si>
  <si>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</si>
  <si>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</si>
  <si>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</si>
  <si>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</si>
  <si>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</si>
  <si>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</si>
  <si>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</si>
  <si>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</si>
  <si>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</si>
  <si>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</si>
  <si>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</si>
  <si>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</si>
  <si>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</si>
  <si>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</si>
  <si>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</si>
  <si>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</si>
  <si>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</si>
  <si>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</si>
  <si>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</si>
  <si>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</si>
  <si>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</si>
  <si>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</si>
  <si>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</si>
  <si>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</si>
  <si>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</si>
  <si>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</si>
  <si>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</si>
  <si>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</si>
  <si>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</si>
  <si>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</si>
  <si>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</si>
  <si>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</si>
  <si>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</si>
  <si>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</si>
  <si>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</si>
  <si>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</si>
  <si>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</si>
  <si>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</si>
  <si>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</si>
  <si>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</si>
  <si>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</si>
  <si>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</si>
  <si>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</si>
  <si>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</si>
  <si>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</si>
  <si>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</si>
  <si>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</si>
  <si>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</si>
  <si>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</si>
  <si>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</si>
  <si>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</si>
  <si>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</si>
  <si>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</si>
  <si>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</si>
  <si>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</si>
  <si>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</si>
  <si>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</si>
  <si>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</si>
  <si>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</si>
  <si>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</si>
  <si>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</si>
  <si>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</si>
  <si>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</si>
  <si>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</si>
  <si>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</si>
  <si>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</si>
  <si>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</si>
  <si>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</si>
  <si>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</si>
  <si>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</si>
  <si>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</si>
  <si>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</si>
  <si>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</si>
  <si>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</si>
  <si>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</si>
  <si>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</si>
  <si>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</si>
  <si>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</si>
  <si>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</si>
  <si>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</si>
  <si>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</si>
  <si>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</si>
  <si>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</si>
  <si>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</si>
  <si>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</si>
  <si>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</si>
  <si>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</si>
  <si>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</si>
  <si>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</si>
  <si>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</si>
  <si>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</si>
  <si>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</si>
  <si>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</si>
  <si>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</si>
  <si>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</si>
  <si>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</si>
  <si>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</si>
  <si>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</si>
  <si>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</si>
  <si>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</si>
  <si>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</si>
  <si>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</si>
  <si>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</si>
  <si>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</si>
  <si>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</si>
  <si>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</si>
  <si>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</si>
  <si>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</si>
  <si>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</si>
  <si>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</si>
  <si>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</si>
  <si>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</si>
  <si>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</si>
  <si>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</si>
  <si>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</si>
  <si>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</si>
  <si>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</si>
  <si>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</si>
  <si>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</si>
  <si>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</si>
  <si>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</si>
  <si>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</si>
  <si>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</si>
  <si>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</si>
  <si>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</si>
  <si>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</si>
  <si>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</si>
  <si>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</si>
  <si>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</si>
  <si>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</si>
  <si>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</si>
  <si>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</si>
  <si>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</si>
  <si>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</si>
  <si>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</si>
  <si>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</si>
  <si>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</si>
  <si>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</si>
  <si>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</si>
  <si>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</si>
  <si>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</si>
  <si>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</si>
  <si>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</si>
  <si>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</si>
  <si>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</si>
  <si>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</si>
  <si>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</si>
  <si>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</si>
  <si>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</si>
  <si>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</si>
  <si>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</si>
  <si>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</si>
  <si>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</si>
  <si>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</si>
  <si>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</si>
  <si>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</si>
  <si>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</si>
  <si>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</si>
  <si>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</si>
  <si>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</si>
  <si>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</si>
  <si>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</si>
  <si>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</si>
  <si>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</si>
  <si>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</si>
  <si>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</si>
  <si>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</si>
  <si>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</si>
  <si>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</si>
  <si>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</si>
  <si>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</si>
  <si>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</si>
  <si>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</si>
  <si>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</si>
  <si>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</si>
  <si>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</si>
  <si>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</si>
  <si>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</si>
  <si>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</si>
  <si>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</si>
  <si>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</si>
  <si>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</si>
  <si>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</si>
  <si>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</si>
  <si>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</si>
  <si>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</si>
  <si>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</si>
  <si>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</si>
  <si>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</si>
  <si>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</si>
  <si>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</si>
  <si>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</si>
  <si>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</si>
  <si>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</si>
  <si>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</si>
  <si>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</si>
  <si>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</si>
  <si>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</si>
  <si>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</si>
  <si>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</si>
  <si>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</si>
  <si>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</si>
  <si>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</si>
  <si>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</si>
  <si>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</si>
  <si>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</si>
  <si>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</si>
  <si>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</si>
  <si>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</si>
  <si>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</si>
  <si>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</si>
  <si>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</si>
  <si>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</si>
  <si>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</si>
  <si>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</si>
  <si>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</si>
  <si>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</si>
  <si>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</si>
  <si>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</si>
  <si>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</si>
  <si>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</si>
  <si>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</si>
  <si>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</si>
  <si>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</si>
  <si>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</si>
  <si>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</si>
  <si>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</si>
  <si>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</si>
  <si>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</si>
  <si>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</si>
  <si>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</si>
  <si>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</si>
  <si>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</si>
  <si>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</si>
  <si>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</si>
  <si>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</si>
  <si>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</si>
  <si>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</si>
  <si>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</si>
  <si>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</si>
  <si>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</si>
  <si>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</si>
  <si>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</si>
  <si>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</si>
  <si>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</si>
  <si>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</si>
  <si>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</si>
  <si>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</si>
  <si>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</si>
  <si>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</si>
  <si>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</si>
  <si>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</si>
  <si>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</si>
  <si>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</si>
  <si>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</si>
  <si>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</si>
  <si>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</si>
  <si>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</si>
  <si>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</si>
  <si>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</si>
  <si>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</si>
  <si>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</si>
  <si>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</si>
  <si>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</si>
  <si>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</si>
  <si>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</si>
  <si>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</si>
  <si>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</si>
  <si>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</si>
  <si>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</si>
  <si>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</si>
  <si>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</si>
  <si>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</si>
  <si>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</si>
  <si>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</si>
  <si>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</si>
  <si>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</si>
  <si>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</si>
  <si>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</si>
  <si>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</si>
  <si>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</si>
  <si>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</si>
  <si>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</si>
  <si>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</si>
  <si>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</si>
  <si>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</si>
  <si>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</si>
  <si>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</si>
  <si>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</si>
  <si>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</si>
  <si>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</si>
  <si>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</si>
  <si>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</si>
  <si>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</si>
  <si>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</si>
  <si>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</si>
  <si>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</si>
  <si>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</si>
  <si>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</si>
  <si>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</si>
  <si>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</si>
  <si>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</si>
  <si>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</si>
  <si>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</si>
  <si>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</si>
  <si>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</si>
  <si>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</si>
  <si>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</si>
  <si>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</si>
  <si>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</si>
  <si>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</si>
  <si>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</si>
  <si>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</si>
  <si>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</si>
  <si>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</si>
  <si>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</si>
  <si>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</si>
  <si>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</si>
  <si>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</si>
  <si>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</si>
  <si>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</si>
  <si>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</si>
  <si>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</si>
  <si>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</si>
  <si>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</si>
  <si>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</si>
  <si>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</si>
  <si>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</si>
  <si>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</si>
  <si>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</si>
  <si>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</si>
  <si>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</si>
  <si>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</si>
  <si>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</si>
  <si>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</si>
  <si>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</si>
  <si>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</si>
  <si>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</si>
  <si>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</si>
  <si>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</si>
  <si>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</si>
  <si>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</si>
  <si>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</si>
  <si>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</si>
  <si>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</si>
  <si>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</si>
  <si>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</si>
  <si>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</si>
  <si>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</si>
  <si>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</si>
  <si>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</si>
  <si>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</si>
  <si>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</si>
  <si>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</si>
  <si>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</si>
  <si>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</si>
  <si>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</si>
  <si>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</si>
  <si>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</si>
  <si>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</si>
  <si>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</si>
  <si>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</si>
  <si>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</si>
  <si>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</si>
  <si>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</si>
  <si>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</si>
  <si>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</si>
  <si>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</si>
  <si>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</si>
  <si>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</si>
  <si>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</si>
  <si>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</si>
  <si>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</si>
  <si>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</si>
  <si>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</si>
  <si>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</si>
  <si>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</si>
  <si>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</si>
  <si>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</si>
  <si>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</si>
  <si>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</si>
  <si>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</si>
  <si>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</si>
  <si>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</si>
  <si>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</si>
  <si>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</si>
  <si>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</si>
  <si>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</si>
  <si>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</si>
  <si>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</si>
  <si>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</si>
  <si>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</si>
  <si>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</si>
  <si>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</si>
  <si>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</si>
  <si>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</si>
  <si>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</si>
  <si>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</si>
  <si>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</si>
  <si>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</si>
  <si>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</si>
  <si>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</si>
  <si>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</si>
  <si>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</si>
  <si>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</si>
  <si>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</si>
  <si>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</si>
  <si>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</si>
  <si>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</si>
  <si>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</si>
  <si>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</si>
  <si>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</si>
  <si>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</si>
  <si>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</si>
  <si>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</si>
  <si>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</si>
  <si>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</si>
  <si>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</si>
  <si>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</si>
  <si>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</si>
  <si>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</si>
  <si>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</si>
  <si>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</si>
  <si>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</si>
  <si>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</si>
  <si>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</si>
  <si>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</si>
  <si>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</si>
  <si>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</si>
  <si>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</si>
  <si>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</si>
  <si>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</si>
  <si>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</si>
  <si>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</si>
  <si>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</si>
  <si>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</si>
  <si>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</si>
  <si>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</si>
  <si>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</si>
  <si>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</si>
  <si>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</si>
  <si>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</si>
  <si>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</si>
  <si>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</si>
  <si>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</si>
  <si>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</si>
  <si>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</si>
  <si>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</si>
  <si>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</si>
  <si>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</si>
  <si>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</si>
  <si>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</si>
  <si>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</si>
  <si>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</si>
  <si>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</si>
  <si>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</si>
  <si>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</si>
  <si>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</si>
  <si>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</si>
  <si>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</si>
  <si>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</si>
  <si>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</si>
  <si>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</si>
  <si>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</si>
  <si>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</si>
  <si>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</si>
  <si>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</si>
  <si>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</si>
  <si>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</si>
  <si>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</si>
  <si>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</si>
  <si>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</si>
  <si>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</si>
  <si>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</si>
  <si>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</si>
  <si>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</si>
  <si>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</si>
  <si>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</si>
  <si>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</si>
  <si>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</si>
  <si>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</si>
  <si>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</si>
  <si>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</si>
  <si>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</si>
  <si>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</si>
  <si>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</si>
  <si>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</si>
  <si>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</si>
  <si>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</si>
  <si>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</si>
  <si>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</si>
  <si>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</si>
  <si>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</si>
  <si>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</si>
  <si>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</si>
  <si>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</si>
  <si>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</si>
  <si>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</si>
  <si>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</si>
  <si>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</si>
  <si>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</si>
  <si>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</si>
  <si>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</si>
  <si>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</si>
  <si>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</si>
  <si>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</si>
  <si>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</si>
  <si>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</si>
  <si>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</si>
  <si>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</si>
  <si>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</si>
  <si>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</si>
  <si>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</si>
  <si>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</si>
  <si>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</si>
  <si>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</si>
  <si>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</si>
  <si>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</si>
  <si>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</si>
  <si>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</si>
  <si>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</si>
  <si>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</si>
  <si>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</si>
  <si>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</si>
  <si>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</si>
  <si>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</si>
  <si>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</si>
  <si>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</si>
  <si>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</si>
  <si>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</si>
  <si>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</si>
  <si>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</si>
  <si>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</si>
  <si>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</si>
  <si>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</si>
  <si>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</si>
  <si>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</si>
  <si>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</si>
  <si>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</si>
  <si>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</si>
  <si>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</si>
  <si>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</si>
  <si>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</si>
  <si>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</si>
  <si>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</si>
  <si>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</si>
  <si>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</si>
  <si>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</si>
  <si>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</si>
  <si>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</si>
  <si>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</si>
  <si>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</si>
  <si>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</si>
  <si>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</si>
  <si>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</si>
  <si>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</si>
  <si>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</si>
  <si>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</si>
  <si>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</si>
  <si>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</si>
  <si>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</si>
  <si>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</si>
  <si>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</si>
  <si>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</si>
  <si>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</si>
  <si>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</si>
  <si>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</si>
  <si>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</si>
  <si>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</si>
  <si>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</si>
  <si>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</si>
  <si>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</si>
  <si>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</si>
  <si>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</si>
  <si>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</si>
  <si>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</si>
  <si>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</si>
  <si>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</si>
  <si>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</si>
  <si>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</si>
  <si>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</si>
  <si>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</si>
  <si>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</si>
  <si>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</si>
  <si>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</si>
  <si>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</si>
  <si>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</si>
  <si>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</si>
  <si>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</si>
  <si>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</si>
  <si>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</si>
  <si>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</si>
  <si>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</si>
  <si>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</si>
  <si>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</si>
  <si>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</si>
  <si>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</si>
  <si>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</si>
  <si>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</si>
  <si>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</si>
  <si>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</si>
  <si>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</si>
  <si>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</si>
  <si>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</si>
  <si>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</si>
  <si>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</si>
  <si>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</si>
  <si>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</si>
  <si>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</si>
  <si>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</si>
  <si>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</si>
  <si>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</si>
  <si>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</si>
  <si>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</si>
  <si>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</si>
  <si>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</si>
  <si>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</si>
  <si>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</si>
  <si>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</si>
  <si>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</si>
  <si>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</si>
  <si>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</si>
  <si>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</si>
  <si>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</si>
  <si>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</si>
  <si>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</si>
  <si>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</si>
  <si>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</si>
  <si>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</si>
  <si>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</si>
  <si>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</si>
  <si>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</si>
  <si>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</si>
  <si>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</si>
  <si>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</si>
  <si>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</si>
  <si>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</si>
  <si>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</si>
  <si>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</si>
  <si>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</si>
  <si>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</si>
  <si>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</si>
  <si>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</si>
  <si>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</si>
  <si>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</si>
  <si>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</si>
  <si>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</si>
  <si>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</si>
  <si>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</si>
  <si>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</si>
  <si>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</si>
  <si>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</si>
  <si>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</si>
  <si>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</si>
  <si>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</si>
  <si>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</si>
  <si>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</si>
  <si>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</si>
  <si>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</si>
  <si>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</si>
  <si>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</si>
  <si>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</si>
  <si>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</si>
  <si>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</si>
  <si>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</si>
  <si>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</si>
  <si>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</si>
  <si>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</si>
  <si>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</si>
  <si>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</si>
  <si>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</si>
  <si>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</si>
  <si>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</si>
  <si>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</si>
  <si>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</si>
  <si>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</si>
  <si>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</si>
  <si>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</si>
  <si>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</si>
  <si>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</si>
  <si>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</si>
  <si>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</si>
  <si>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</si>
  <si>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</si>
  <si>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</si>
  <si>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</si>
  <si>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</si>
  <si>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</si>
  <si>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</si>
  <si>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</si>
  <si>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</si>
  <si>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</si>
  <si>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</si>
  <si>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</si>
  <si>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</si>
  <si>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</si>
  <si>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</si>
  <si>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</si>
  <si>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</si>
  <si>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</si>
  <si>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</si>
  <si>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</si>
  <si>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</si>
  <si>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</si>
  <si>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</si>
  <si>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</si>
  <si>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</si>
  <si>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</si>
  <si>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</si>
  <si>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</si>
  <si>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</si>
  <si>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</si>
  <si>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</si>
  <si>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</si>
  <si>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</si>
  <si>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</si>
  <si>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</si>
  <si>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</si>
  <si>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</si>
  <si>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</si>
  <si>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</si>
  <si>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</si>
  <si>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</si>
  <si>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</si>
  <si>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</si>
  <si>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</si>
  <si>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</si>
  <si>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</si>
  <si>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</si>
  <si>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</si>
  <si>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</si>
  <si>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</si>
  <si>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</si>
  <si>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</si>
  <si>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</si>
  <si>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</si>
  <si>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</si>
  <si>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</si>
  <si>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</si>
  <si>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</si>
  <si>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</si>
  <si>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</si>
  <si>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</si>
  <si>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</si>
  <si>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</si>
  <si>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</si>
  <si>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</si>
  <si>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</si>
  <si>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</si>
  <si>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</si>
  <si>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</si>
  <si>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</si>
  <si>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</si>
  <si>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</si>
  <si>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</si>
  <si>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</si>
  <si>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</si>
  <si>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</si>
  <si>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</si>
  <si>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</si>
  <si>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</si>
  <si>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</si>
  <si>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</si>
  <si>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</si>
  <si>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</si>
  <si>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</si>
  <si>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</si>
  <si>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</si>
  <si>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</si>
  <si>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</si>
  <si>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</si>
  <si>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</si>
  <si>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</si>
  <si>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</si>
  <si>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</si>
  <si>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</si>
  <si>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</si>
  <si>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</si>
  <si>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</si>
  <si>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</si>
  <si>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</si>
  <si>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</si>
  <si>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</si>
  <si>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</si>
  <si>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</si>
  <si>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</si>
  <si>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</si>
  <si>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</si>
  <si>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</si>
  <si>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</si>
  <si>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</si>
  <si>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</si>
  <si>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</si>
  <si>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</si>
  <si>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</si>
  <si>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</si>
  <si>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</si>
  <si>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</si>
  <si>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</si>
  <si>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</si>
  <si>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</si>
  <si>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</si>
  <si>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</si>
  <si>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</si>
  <si>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</si>
  <si>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</si>
  <si>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</si>
  <si>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</si>
  <si>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</si>
  <si>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</si>
  <si>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</si>
  <si>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</si>
  <si>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</si>
  <si>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</si>
  <si>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</si>
  <si>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</si>
  <si>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</si>
  <si>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</si>
  <si>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</si>
  <si>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</si>
  <si>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</si>
  <si>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</si>
  <si>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</si>
  <si>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</si>
  <si>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</si>
  <si>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</si>
  <si>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</si>
  <si>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</si>
  <si>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</si>
  <si>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</si>
  <si>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</si>
  <si>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</si>
  <si>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</si>
  <si>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</si>
  <si>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</si>
  <si>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</si>
  <si>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</si>
  <si>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</si>
  <si>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</si>
  <si>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</si>
  <si>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</si>
  <si>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</si>
  <si>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</si>
  <si>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</si>
  <si>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</si>
  <si>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</si>
  <si>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</si>
  <si>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</si>
  <si>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</si>
  <si>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</si>
  <si>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</si>
  <si>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</si>
  <si>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</si>
  <si>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</si>
  <si>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</si>
  <si>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</si>
  <si>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</si>
  <si>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</si>
  <si>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</si>
  <si>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</si>
  <si>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</si>
  <si>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</si>
  <si>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</si>
  <si>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</si>
  <si>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</si>
  <si>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</si>
  <si>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</si>
  <si>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</si>
  <si>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</si>
  <si>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</si>
  <si>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</si>
  <si>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</si>
  <si>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</si>
  <si>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</si>
  <si>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</si>
  <si>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</si>
  <si>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</si>
  <si>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</si>
  <si>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</si>
  <si>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</si>
  <si>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</si>
  <si>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</si>
  <si>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</si>
  <si>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</si>
  <si>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</si>
  <si>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</si>
  <si>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</si>
  <si>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</si>
  <si>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</si>
  <si>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</si>
  <si>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</si>
  <si>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</si>
  <si>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</si>
  <si>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</si>
  <si>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</si>
  <si>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</si>
  <si>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</si>
  <si>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</si>
  <si>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</si>
  <si>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</si>
  <si>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</si>
  <si>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</si>
  <si>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</si>
  <si>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</si>
  <si>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</si>
  <si>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</si>
  <si>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</si>
  <si>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</si>
  <si>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</si>
  <si>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</si>
  <si>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</si>
  <si>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</si>
  <si>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</si>
  <si>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</si>
  <si>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</si>
  <si>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</si>
  <si>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</si>
  <si>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</si>
  <si>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</si>
  <si>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</si>
  <si>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</si>
  <si>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</si>
  <si>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</si>
  <si>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</si>
  <si>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</si>
  <si>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</si>
  <si>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</si>
  <si>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</si>
  <si>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</si>
  <si>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</si>
  <si>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</si>
  <si>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</si>
  <si>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</si>
  <si>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</si>
  <si>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</si>
  <si>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</si>
  <si>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</si>
  <si>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</si>
  <si>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</si>
  <si>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</si>
  <si>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</si>
  <si>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</si>
  <si>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</si>
  <si>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</si>
  <si>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</si>
  <si>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</si>
  <si>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</si>
  <si>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</si>
  <si>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</si>
  <si>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</si>
  <si>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</si>
  <si>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</si>
  <si>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</si>
  <si>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</si>
  <si>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</si>
  <si>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</si>
  <si>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</si>
  <si>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</si>
  <si>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</si>
  <si>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</si>
  <si>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</si>
  <si>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</si>
  <si>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</si>
  <si>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</si>
  <si>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</si>
  <si>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</si>
  <si>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</si>
  <si>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</si>
  <si>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</si>
  <si>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</si>
  <si>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</si>
  <si>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</si>
  <si>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</si>
  <si>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</si>
  <si>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</si>
  <si>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</si>
  <si>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</si>
  <si>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</si>
  <si>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</si>
  <si>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</si>
  <si>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</si>
  <si>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</si>
  <si>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</si>
  <si>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</si>
  <si>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</si>
  <si>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</si>
  <si>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</si>
  <si>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</si>
  <si>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</si>
  <si>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</si>
  <si>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</si>
  <si>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</si>
  <si>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</si>
  <si>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</si>
  <si>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</si>
  <si>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</si>
  <si>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</si>
  <si>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</si>
  <si>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</si>
  <si>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</si>
  <si>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</si>
  <si>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</si>
  <si>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</si>
  <si>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</si>
  <si>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</si>
  <si>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</si>
  <si>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</si>
  <si>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</si>
  <si>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</si>
  <si>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</si>
  <si>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</si>
  <si>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</si>
  <si>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</si>
  <si>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</si>
  <si>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</si>
  <si>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</si>
  <si>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</si>
  <si>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</si>
  <si>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</si>
  <si>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</si>
  <si>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</si>
  <si>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</si>
  <si>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</si>
  <si>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</si>
  <si>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</si>
  <si>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</si>
  <si>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</si>
  <si>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</si>
  <si>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</si>
  <si>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</si>
  <si>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</si>
  <si>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</si>
  <si>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</si>
  <si>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</si>
  <si>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</si>
  <si>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</si>
  <si>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</si>
  <si>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</si>
  <si>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</si>
  <si>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</si>
  <si>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</si>
  <si>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</si>
  <si>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</si>
  <si>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</si>
  <si>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</si>
  <si>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</si>
  <si>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</si>
  <si>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</si>
  <si>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</si>
  <si>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</si>
  <si>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</si>
  <si>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</si>
  <si>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</si>
  <si>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</si>
  <si>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</si>
  <si>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</si>
  <si>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</si>
  <si>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</si>
  <si>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</si>
  <si>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</si>
  <si>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</si>
  <si>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</si>
  <si>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</si>
  <si>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</si>
  <si>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</si>
  <si>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</si>
  <si>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</si>
  <si>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</si>
  <si>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</si>
  <si>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</si>
  <si>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</si>
  <si>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</si>
  <si>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</si>
  <si>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</si>
  <si>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</si>
  <si>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</si>
  <si>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</si>
  <si>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</si>
  <si>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</si>
  <si>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</si>
  <si>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</si>
  <si>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</si>
  <si>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</si>
  <si>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</si>
  <si>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</si>
  <si>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</si>
  <si>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</si>
  <si>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</si>
  <si>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</si>
  <si>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</si>
  <si>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</si>
  <si>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</si>
  <si>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</si>
  <si>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</si>
  <si>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</si>
  <si>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</si>
  <si>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</si>
  <si>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</si>
  <si>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</si>
  <si>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</si>
  <si>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</si>
  <si>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</si>
  <si>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</si>
  <si>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</si>
  <si>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</si>
  <si>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</si>
  <si>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</si>
  <si>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</si>
  <si>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</si>
  <si>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</si>
  <si>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</si>
  <si>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</si>
  <si>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</si>
  <si>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</si>
  <si>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</si>
  <si>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</si>
  <si>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</si>
  <si>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</si>
  <si>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</si>
  <si>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</si>
  <si>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</si>
  <si>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</si>
  <si>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</si>
  <si>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</si>
  <si>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</si>
  <si>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</si>
  <si>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</si>
  <si>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</si>
  <si>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</si>
  <si>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</si>
  <si>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</si>
  <si>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</si>
  <si>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</si>
  <si>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</si>
  <si>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</si>
  <si>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</si>
  <si>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</si>
  <si>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</si>
  <si>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</si>
  <si>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</si>
  <si>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</si>
  <si>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</si>
  <si>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</si>
  <si>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</si>
  <si>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</si>
  <si>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</si>
  <si>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</si>
  <si>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</si>
  <si>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</si>
  <si>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</si>
  <si>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</si>
  <si>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</si>
  <si>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</si>
  <si>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</si>
  <si>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</si>
  <si>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</si>
  <si>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</si>
  <si>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</si>
  <si>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</si>
  <si>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</si>
  <si>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</si>
  <si>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</si>
  <si>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</si>
  <si>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</si>
  <si>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</si>
  <si>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</si>
  <si>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</si>
  <si>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</si>
  <si>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</si>
  <si>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</si>
  <si>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</si>
  <si>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</si>
  <si>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</si>
  <si>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</si>
  <si>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</si>
  <si>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</si>
  <si>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</si>
  <si>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</si>
  <si>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</si>
  <si>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</si>
  <si>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</si>
  <si>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</si>
  <si>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</si>
  <si>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</si>
  <si>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</si>
  <si>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</si>
  <si>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</si>
  <si>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</si>
  <si>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</si>
  <si>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</si>
  <si>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</si>
  <si>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</si>
  <si>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</si>
  <si>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</si>
  <si>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</si>
  <si>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</si>
  <si>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</si>
  <si>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</si>
  <si>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</si>
  <si>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</si>
  <si>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</si>
  <si>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</si>
  <si>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</si>
  <si>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</si>
  <si>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</si>
  <si>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</si>
  <si>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</si>
  <si>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</si>
  <si>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</si>
  <si>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</si>
  <si>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</si>
  <si>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</si>
  <si>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</si>
  <si>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</si>
  <si>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</si>
  <si>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</si>
  <si>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</si>
  <si>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</si>
  <si>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</si>
  <si>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</si>
  <si>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</si>
  <si>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</si>
  <si>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</si>
  <si>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</si>
  <si>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</si>
  <si>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</si>
  <si>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</si>
  <si>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</si>
  <si>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</si>
  <si>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</si>
  <si>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</si>
  <si>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</si>
  <si>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</si>
  <si>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</si>
  <si>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</si>
  <si>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</si>
  <si>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</si>
  <si>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</si>
  <si>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</si>
  <si>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</si>
  <si>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</si>
  <si>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</si>
  <si>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</si>
  <si>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</si>
  <si>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</si>
  <si>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</si>
  <si>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</si>
  <si>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</si>
  <si>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</si>
  <si>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</si>
  <si>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</si>
  <si>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</si>
  <si>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</si>
  <si>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</si>
  <si>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</si>
  <si>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</si>
  <si>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</si>
  <si>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</si>
  <si>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</si>
  <si>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</si>
  <si>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</si>
  <si>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</si>
  <si>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</si>
  <si>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</si>
  <si>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</si>
  <si>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</si>
  <si>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</si>
  <si>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</si>
  <si>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</si>
  <si>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</si>
  <si>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</si>
  <si>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</si>
  <si>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</si>
  <si>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</si>
  <si>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</si>
  <si>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</si>
  <si>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</si>
  <si>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</si>
  <si>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</si>
  <si>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</si>
  <si>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</si>
  <si>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</si>
  <si>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</si>
  <si>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</si>
  <si>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</si>
  <si>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</si>
  <si>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</si>
  <si>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</si>
  <si>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</si>
  <si>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</si>
  <si>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</si>
  <si>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</si>
  <si>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</si>
  <si>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</si>
  <si>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</si>
  <si>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</si>
  <si>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</si>
  <si>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</si>
  <si>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</si>
  <si>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</si>
  <si>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</si>
  <si>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</si>
  <si>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</si>
  <si>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</si>
  <si>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</si>
  <si>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</si>
  <si>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</si>
  <si>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</si>
  <si>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</si>
  <si>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</si>
  <si>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</si>
  <si>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</si>
  <si>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</si>
  <si>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</si>
  <si>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</si>
  <si>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</si>
  <si>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</si>
  <si>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</si>
  <si>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</si>
  <si>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</si>
  <si>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</si>
  <si>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</si>
  <si>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</si>
  <si>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</si>
  <si>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</si>
  <si>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</si>
  <si>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</si>
  <si>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</si>
  <si>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</si>
  <si>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</si>
  <si>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</si>
  <si>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</si>
  <si>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</si>
  <si>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</si>
  <si>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</si>
  <si>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</si>
  <si>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</si>
  <si>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</si>
  <si>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</si>
  <si>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</si>
  <si>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</si>
  <si>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</si>
  <si>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</si>
  <si>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</si>
  <si>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</si>
  <si>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</si>
  <si>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</si>
  <si>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</si>
  <si>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</si>
  <si>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</si>
  <si>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</si>
  <si>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</si>
  <si>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</si>
  <si>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</si>
  <si>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</si>
  <si>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</si>
  <si>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</si>
  <si>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</si>
  <si>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</si>
  <si>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</si>
  <si>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</si>
  <si>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</si>
  <si>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</si>
  <si>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</si>
  <si>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</si>
  <si>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</si>
  <si>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</si>
  <si>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</si>
  <si>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</si>
  <si>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</si>
  <si>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</si>
  <si>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</si>
  <si>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</si>
  <si>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</si>
  <si>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</si>
  <si>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</si>
  <si>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</si>
  <si>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</si>
  <si>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</si>
  <si>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</si>
  <si>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</si>
  <si>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</si>
  <si>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</si>
  <si>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</si>
  <si>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</si>
  <si>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</si>
  <si>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</si>
  <si>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</si>
  <si>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</si>
  <si>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</si>
  <si>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</si>
  <si>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</si>
  <si>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</si>
  <si>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</si>
  <si>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</si>
  <si>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</si>
  <si>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</si>
  <si>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</si>
  <si>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</si>
  <si>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</si>
  <si>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</si>
  <si>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</si>
  <si>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</si>
  <si>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</si>
  <si>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</si>
  <si>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</si>
  <si>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</si>
  <si>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</si>
  <si>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</si>
  <si>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</si>
  <si>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</si>
  <si>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</si>
  <si>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</si>
  <si>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</si>
  <si>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</si>
  <si>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</si>
  <si>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</si>
  <si>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</si>
  <si>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</si>
  <si>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</si>
  <si>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</si>
  <si>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</si>
  <si>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</si>
  <si>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</si>
  <si>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</si>
  <si>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</si>
  <si>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</si>
  <si>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</si>
  <si>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</si>
  <si>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</si>
  <si>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</si>
  <si>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</si>
  <si>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</si>
  <si>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</si>
  <si>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</si>
  <si>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</si>
  <si>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</si>
  <si>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</si>
  <si>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</si>
  <si>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</si>
  <si>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</si>
  <si>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</si>
  <si>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</si>
  <si>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</si>
  <si>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</si>
  <si>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</si>
  <si>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</si>
  <si>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</si>
  <si>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</si>
  <si>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</si>
  <si>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</si>
  <si>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</si>
  <si>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</si>
  <si>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</si>
  <si>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</si>
  <si>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</si>
  <si>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</si>
  <si>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</si>
  <si>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</si>
  <si>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</si>
  <si>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</si>
  <si>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</si>
  <si>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</si>
  <si>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</si>
  <si>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</si>
  <si>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</si>
  <si>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</si>
  <si>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</si>
  <si>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</si>
  <si>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</si>
  <si>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</si>
  <si>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</si>
  <si>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</si>
  <si>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</si>
  <si>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</si>
  <si>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</si>
  <si>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</si>
  <si>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</si>
  <si>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</si>
  <si>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</si>
  <si>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</si>
  <si>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</si>
  <si>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</si>
  <si>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</si>
  <si>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</si>
  <si>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</si>
  <si>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</si>
  <si>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</si>
  <si>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</si>
  <si>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</si>
  <si>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</si>
  <si>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</si>
  <si>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</si>
  <si>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</si>
  <si>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</si>
  <si>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</si>
  <si>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</si>
  <si>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</si>
  <si>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</si>
  <si>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</si>
  <si>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</si>
  <si>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</si>
  <si>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</si>
  <si>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</si>
  <si>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</si>
  <si>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</si>
  <si>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</si>
  <si>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</si>
  <si>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</si>
  <si>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</si>
  <si>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</si>
  <si>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</si>
  <si>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</si>
  <si>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</si>
  <si>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</si>
  <si>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</si>
  <si>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</si>
  <si>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</si>
  <si>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</si>
  <si>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</si>
  <si>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</si>
  <si>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</si>
  <si>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</si>
  <si>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</si>
  <si>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</si>
  <si>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</si>
  <si>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</si>
  <si>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</si>
  <si>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</si>
  <si>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</si>
  <si>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</si>
  <si>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</si>
  <si>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</si>
  <si>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</si>
  <si>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</si>
  <si>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</si>
  <si>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</si>
  <si>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</si>
  <si>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</si>
  <si>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</si>
  <si>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</si>
  <si>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</si>
  <si>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</si>
  <si>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</si>
  <si>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</si>
  <si>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</si>
  <si>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</si>
  <si>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</si>
  <si>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</si>
  <si>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</si>
  <si>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</si>
  <si>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</si>
  <si>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</si>
  <si>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</si>
  <si>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</si>
  <si>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</si>
  <si>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</si>
  <si>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</si>
  <si>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</si>
  <si>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</si>
  <si>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</si>
  <si>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</si>
  <si>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</si>
  <si>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</si>
  <si>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</si>
  <si>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</si>
  <si>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</si>
  <si>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</si>
  <si>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</si>
  <si>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</si>
  <si>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</si>
  <si>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</si>
  <si>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</si>
  <si>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</si>
  <si>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</si>
  <si>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</si>
  <si>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</si>
  <si>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</si>
  <si>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</si>
  <si>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</si>
  <si>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</si>
  <si>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</si>
  <si>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</si>
  <si>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</si>
  <si>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</si>
  <si>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</si>
  <si>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</si>
  <si>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</si>
  <si>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</si>
  <si>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</si>
  <si>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</si>
  <si>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</si>
  <si>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</si>
  <si>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</si>
  <si>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</si>
  <si>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</si>
  <si>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</si>
  <si>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</si>
  <si>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</si>
  <si>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</si>
  <si>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</si>
  <si>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</si>
  <si>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</si>
  <si>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</si>
  <si>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</si>
  <si>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</si>
  <si>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</si>
  <si>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</si>
  <si>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</si>
  <si>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</si>
  <si>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</si>
  <si>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</si>
  <si>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</si>
  <si>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</si>
  <si>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</si>
  <si>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</si>
  <si>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</si>
  <si>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</si>
  <si>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</si>
  <si>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</si>
  <si>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</si>
  <si>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</si>
  <si>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</si>
  <si>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</si>
  <si>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</si>
  <si>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</si>
  <si>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</si>
  <si>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</si>
  <si>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</si>
  <si>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</si>
  <si>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</si>
  <si>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</si>
  <si>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</si>
  <si>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</si>
  <si>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</si>
  <si>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</si>
  <si>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</si>
  <si>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</si>
  <si>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</si>
  <si>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</si>
  <si>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</si>
  <si>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</si>
  <si>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</si>
  <si>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</si>
  <si>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</si>
  <si>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</si>
  <si>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</si>
  <si>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</si>
  <si>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</si>
  <si>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</si>
  <si>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</si>
  <si>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</si>
  <si>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</si>
  <si>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</si>
  <si>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</si>
  <si>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</si>
  <si>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</si>
  <si>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</si>
  <si>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</si>
  <si>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</si>
  <si>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</si>
  <si>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</si>
  <si>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</si>
  <si>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</si>
  <si>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</si>
  <si>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</si>
  <si>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</si>
  <si>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</si>
  <si>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</si>
  <si>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</si>
  <si>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</si>
  <si>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</si>
  <si>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</si>
  <si>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</si>
  <si>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</si>
  <si>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</si>
  <si>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</si>
  <si>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</si>
  <si>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</si>
  <si>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</si>
  <si>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</si>
  <si>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</si>
  <si>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</si>
  <si>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</si>
  <si>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</si>
  <si>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</si>
  <si>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</si>
  <si>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</si>
  <si>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</si>
  <si>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</si>
  <si>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</si>
  <si>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</si>
  <si>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</si>
  <si>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</si>
  <si>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</si>
  <si>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</si>
  <si>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</si>
  <si>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</si>
  <si>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</si>
  <si>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</si>
  <si>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</si>
  <si>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</si>
  <si>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</si>
  <si>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</si>
  <si>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</si>
  <si>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</si>
  <si>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</si>
  <si>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</si>
  <si>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</si>
  <si>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</si>
  <si>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</si>
  <si>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</si>
  <si>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</si>
  <si>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</si>
  <si>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</si>
  <si>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</si>
  <si>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</si>
  <si>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</si>
  <si>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</si>
  <si>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</si>
  <si>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</si>
  <si>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</si>
  <si>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</si>
  <si>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</si>
  <si>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</si>
  <si>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</si>
  <si>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</si>
  <si>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</si>
  <si>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</si>
  <si>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</si>
  <si>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</si>
  <si>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</si>
  <si>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</si>
  <si>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</si>
  <si>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</si>
  <si>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</si>
  <si>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</si>
  <si>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</si>
  <si>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</si>
  <si>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</si>
  <si>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</si>
  <si>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</si>
  <si>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</si>
  <si>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</si>
  <si>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</si>
  <si>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</si>
  <si>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</si>
  <si>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</si>
  <si>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</si>
  <si>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</si>
  <si>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</si>
  <si>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</si>
  <si>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</si>
  <si>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</si>
  <si>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</si>
  <si>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</si>
  <si>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</si>
  <si>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</si>
  <si>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</si>
  <si>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</si>
  <si>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</si>
  <si>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</si>
  <si>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</si>
  <si>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</si>
  <si>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</si>
  <si>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</si>
  <si>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</si>
  <si>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</si>
  <si>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</si>
  <si>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</si>
  <si>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</si>
  <si>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</si>
  <si>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</si>
  <si>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</si>
  <si>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</si>
  <si>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</si>
  <si>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</si>
  <si>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</si>
  <si>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</si>
  <si>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</si>
  <si>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</si>
  <si>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</si>
  <si>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</si>
  <si>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</si>
  <si>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</si>
  <si>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</si>
  <si>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</si>
  <si>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</si>
  <si>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</si>
  <si>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</si>
  <si>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</si>
  <si>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</si>
  <si>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</si>
  <si>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</si>
  <si>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</si>
  <si>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</si>
  <si>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</si>
  <si>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</si>
  <si>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</si>
  <si>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</si>
  <si>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</si>
  <si>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</si>
  <si>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</si>
  <si>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</si>
  <si>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</si>
  <si>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</si>
  <si>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</si>
  <si>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</si>
  <si>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</si>
  <si>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</si>
  <si>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</si>
  <si>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</si>
  <si>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</si>
  <si>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</si>
  <si>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</si>
  <si>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</si>
  <si>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</si>
  <si>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</si>
  <si>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</si>
  <si>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</si>
  <si>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</si>
  <si>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</si>
  <si>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</si>
  <si>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</si>
  <si>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</si>
  <si>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</si>
  <si>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</si>
  <si>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</si>
  <si>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</si>
  <si>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</si>
  <si>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</si>
  <si>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</si>
  <si>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</si>
  <si>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</si>
  <si>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</si>
  <si>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</si>
  <si>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</si>
  <si>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</si>
  <si>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</si>
  <si>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</si>
  <si>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</si>
  <si>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</si>
  <si>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</si>
  <si>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</si>
  <si>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</si>
  <si>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</si>
  <si>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</si>
  <si>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</si>
  <si>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</si>
  <si>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</si>
  <si>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</si>
  <si>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</si>
  <si>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</si>
  <si>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</si>
  <si>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</si>
  <si>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</si>
  <si>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</si>
  <si>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</si>
  <si>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</si>
  <si>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</si>
  <si>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</si>
  <si>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</si>
  <si>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</si>
  <si>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</si>
  <si>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</si>
  <si>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</si>
  <si>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</si>
  <si>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</si>
  <si>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</si>
  <si>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</si>
  <si>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</si>
  <si>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</si>
  <si>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</si>
  <si>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</si>
  <si>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</si>
  <si>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</si>
  <si>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</si>
  <si>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</si>
  <si>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</si>
  <si>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</si>
  <si>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</si>
  <si>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</si>
  <si>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</si>
  <si>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</si>
  <si>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</si>
  <si>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</si>
  <si>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</si>
  <si>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</si>
  <si>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</si>
  <si>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</si>
  <si>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</si>
  <si>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</si>
  <si>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</si>
  <si>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</si>
  <si>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</si>
  <si>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</si>
  <si>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</si>
  <si>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</si>
  <si>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</si>
  <si>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</si>
  <si>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</si>
  <si>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</si>
  <si>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</si>
  <si>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</si>
  <si>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</si>
  <si>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</si>
  <si>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</si>
  <si>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</si>
  <si>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</si>
  <si>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</si>
  <si>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</si>
  <si>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</si>
  <si>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</si>
  <si>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</si>
  <si>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</si>
  <si>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</si>
  <si>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</si>
  <si>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</si>
  <si>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</si>
  <si>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</si>
  <si>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</si>
  <si>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</si>
  <si>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</si>
  <si>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</si>
  <si>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</si>
  <si>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</si>
  <si>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</si>
  <si>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</si>
  <si>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</si>
  <si>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</si>
  <si>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</si>
  <si>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</si>
  <si>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</si>
  <si>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</si>
  <si>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</si>
  <si>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</si>
  <si>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</si>
  <si>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</si>
  <si>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</si>
  <si>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</si>
  <si>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</si>
  <si>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</si>
  <si>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</si>
  <si>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</si>
  <si>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</si>
  <si>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</si>
  <si>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</si>
  <si>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</si>
  <si>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</si>
  <si>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</si>
  <si>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</si>
  <si>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</si>
  <si>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</si>
  <si>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</si>
  <si>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</si>
  <si>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</si>
  <si>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</si>
  <si>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</si>
  <si>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</si>
  <si>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</si>
  <si>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</si>
  <si>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</si>
  <si>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</si>
  <si>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</si>
  <si>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</si>
  <si>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</si>
  <si>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</si>
  <si>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</si>
  <si>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</si>
  <si>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</si>
  <si>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</si>
  <si>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</si>
  <si>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</si>
  <si>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</si>
  <si>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</si>
  <si>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</si>
  <si>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</si>
  <si>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</si>
  <si>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</si>
  <si>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</si>
  <si>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</si>
  <si>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</si>
  <si>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</si>
  <si>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</si>
  <si>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</si>
  <si>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</si>
  <si>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</si>
  <si>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</si>
  <si>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</si>
  <si>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</si>
  <si>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</si>
  <si>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</si>
  <si>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</si>
  <si>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</si>
  <si>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</si>
  <si>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</si>
  <si>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</si>
  <si>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</si>
  <si>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</si>
  <si>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</si>
  <si>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</si>
  <si>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</si>
  <si>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</si>
  <si>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</si>
  <si>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</si>
  <si>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</si>
  <si>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</si>
  <si>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</si>
  <si>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</si>
  <si>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</si>
  <si>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</si>
  <si>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</si>
  <si>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</si>
  <si>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</si>
  <si>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</si>
  <si>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</si>
  <si>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</si>
  <si>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</si>
  <si>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</si>
  <si>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</si>
  <si>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</si>
  <si>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</si>
  <si>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</si>
  <si>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</si>
  <si>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</si>
  <si>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</si>
  <si>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</si>
  <si>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</si>
  <si>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</si>
  <si>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</si>
  <si>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</si>
  <si>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</si>
  <si>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</si>
  <si>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</si>
  <si>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</si>
  <si>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</si>
  <si>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</si>
  <si>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</si>
  <si>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</si>
  <si>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</si>
  <si>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</si>
  <si>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</si>
  <si>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</si>
  <si>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</si>
  <si>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</si>
  <si>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</si>
  <si>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</si>
  <si>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</si>
  <si>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</si>
  <si>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</si>
  <si>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</si>
  <si>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</si>
  <si>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</si>
  <si>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</si>
  <si>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</si>
  <si>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</si>
  <si>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</si>
  <si>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</si>
  <si>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</si>
  <si>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</si>
  <si>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</si>
  <si>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</si>
  <si>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</si>
  <si>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</si>
  <si>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</si>
  <si>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</si>
  <si>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</si>
  <si>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</si>
  <si>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</si>
  <si>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</si>
  <si>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</si>
  <si>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</si>
  <si>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</si>
  <si>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</si>
  <si>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</si>
  <si>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</si>
  <si>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</si>
  <si>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</si>
  <si>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</si>
  <si>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</si>
  <si>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</si>
  <si>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</si>
  <si>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</si>
  <si>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</si>
  <si>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</si>
  <si>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</si>
  <si>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</si>
  <si>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</si>
  <si>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</si>
  <si>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</si>
  <si>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</si>
  <si>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</si>
  <si>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</si>
  <si>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</si>
  <si>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</si>
  <si>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</si>
  <si>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</si>
  <si>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</si>
  <si>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</si>
  <si>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</si>
  <si>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</si>
  <si>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</si>
  <si>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</si>
  <si>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</si>
  <si>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</si>
  <si>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</si>
  <si>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</si>
  <si>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</si>
  <si>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</si>
  <si>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</si>
  <si>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</si>
  <si>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</si>
  <si>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</si>
  <si>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</si>
  <si>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</si>
  <si>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</si>
  <si>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</si>
  <si>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</si>
  <si>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</si>
  <si>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</si>
  <si>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</si>
  <si>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</si>
  <si>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</si>
  <si>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</si>
  <si>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</si>
  <si>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</si>
  <si>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</si>
  <si>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</si>
  <si>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</si>
  <si>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</si>
  <si>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</si>
  <si>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</si>
  <si>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</si>
  <si>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</si>
  <si>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</si>
  <si>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</si>
  <si>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</si>
  <si>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</si>
  <si>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</si>
  <si>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</si>
  <si>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</si>
  <si>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</si>
  <si>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</si>
  <si>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</si>
  <si>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</si>
  <si>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</si>
  <si>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</si>
  <si>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</si>
  <si>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</si>
  <si>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</si>
  <si>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</si>
  <si>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</si>
  <si>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</si>
  <si>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</si>
  <si>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</si>
  <si>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</si>
  <si>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</si>
  <si>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</si>
  <si>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</si>
  <si>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</si>
  <si>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</si>
  <si>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</si>
  <si>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</si>
  <si>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</si>
  <si>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</si>
  <si>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</si>
  <si>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</si>
  <si>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</si>
  <si>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</si>
  <si>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</si>
  <si>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</si>
  <si>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</si>
  <si>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</si>
  <si>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</si>
  <si>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</si>
  <si>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</si>
  <si>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</si>
  <si>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</si>
  <si>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</si>
  <si>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</si>
  <si>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</si>
  <si>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</si>
  <si>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</si>
  <si>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</si>
  <si>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</si>
  <si>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</si>
  <si>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</si>
  <si>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</si>
  <si>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</si>
  <si>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</si>
  <si>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</si>
  <si>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</si>
  <si>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</si>
  <si>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</si>
  <si>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</si>
  <si>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</si>
  <si>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</si>
  <si>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</si>
  <si>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</si>
  <si>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</si>
  <si>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</si>
  <si>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</si>
  <si>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</si>
  <si>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</si>
  <si>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</si>
  <si>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</si>
  <si>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</si>
  <si>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</si>
  <si>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</si>
  <si>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</si>
  <si>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</si>
  <si>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</si>
  <si>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</si>
  <si>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</si>
  <si>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</si>
  <si>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</si>
  <si>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</si>
  <si>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</si>
  <si>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</si>
  <si>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</si>
  <si>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</si>
  <si>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</si>
  <si>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</si>
  <si>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</si>
  <si>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</si>
  <si>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</si>
  <si>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</si>
  <si>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</si>
  <si>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</si>
  <si>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</si>
  <si>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</si>
  <si>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</si>
  <si>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</si>
  <si>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</si>
  <si>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</si>
  <si>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</si>
  <si>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</si>
  <si>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</si>
  <si>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</si>
  <si>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</si>
  <si>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</si>
  <si>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</si>
  <si>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</si>
  <si>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</si>
  <si>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</si>
  <si>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</si>
  <si>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</si>
  <si>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</si>
  <si>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</si>
  <si>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</si>
  <si>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</si>
  <si>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</si>
  <si>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</si>
  <si>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</si>
  <si>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</si>
  <si>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</si>
  <si>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</si>
  <si>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</si>
  <si>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</si>
  <si>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</si>
  <si>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</si>
  <si>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</si>
  <si>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</si>
  <si>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</si>
  <si>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</si>
  <si>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</si>
  <si>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</si>
  <si>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</si>
  <si>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</si>
  <si>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</si>
  <si>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</si>
  <si>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</si>
  <si>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</si>
  <si>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</si>
  <si>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</si>
  <si>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</si>
  <si>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</si>
  <si>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</si>
  <si>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</si>
  <si>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</si>
  <si>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</si>
  <si>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</si>
  <si>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</si>
  <si>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</si>
  <si>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</si>
  <si>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</si>
  <si>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</si>
  <si>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</si>
  <si>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</si>
  <si>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</si>
  <si>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</si>
  <si>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</si>
  <si>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</si>
  <si>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</si>
  <si>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</si>
  <si>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</si>
  <si>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</si>
  <si>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</si>
  <si>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</si>
  <si>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</si>
  <si>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</si>
  <si>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</si>
  <si>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</si>
  <si>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</si>
  <si>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</si>
  <si>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</si>
  <si>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</si>
  <si>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</si>
  <si>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</si>
  <si>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</si>
  <si>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</si>
  <si>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</si>
  <si>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</si>
  <si>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</si>
  <si>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</si>
  <si>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</si>
  <si>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</si>
  <si>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</si>
  <si>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</si>
  <si>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</si>
  <si>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</si>
  <si>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</si>
  <si>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</si>
  <si>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</si>
  <si>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</si>
  <si>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</si>
  <si>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</si>
  <si>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</si>
  <si>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</si>
  <si>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</si>
  <si>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</si>
  <si>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</si>
  <si>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</si>
  <si>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</si>
  <si>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</si>
  <si>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</si>
  <si>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</si>
  <si>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</si>
  <si>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</si>
  <si>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</si>
  <si>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</si>
  <si>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</si>
  <si>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</si>
  <si>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</si>
  <si>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</si>
  <si>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</si>
  <si>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</si>
  <si>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</si>
  <si>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</si>
  <si>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</si>
  <si>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</si>
  <si>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</si>
  <si>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</si>
  <si>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</si>
  <si>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</si>
  <si>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</si>
  <si>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</si>
  <si>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</si>
  <si>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</si>
  <si>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</si>
  <si>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</si>
  <si>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</si>
  <si>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</si>
  <si>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</si>
  <si>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</si>
  <si>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</si>
  <si>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</si>
  <si>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</si>
  <si>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</si>
  <si>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</si>
  <si>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</si>
  <si>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</si>
  <si>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</si>
  <si>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</si>
  <si>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</si>
  <si>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</si>
  <si>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</si>
  <si>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</si>
  <si>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</si>
  <si>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</si>
  <si>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</si>
  <si>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</si>
  <si>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</si>
  <si>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</si>
  <si>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</si>
  <si>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</si>
  <si>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</si>
  <si>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</si>
  <si>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</si>
  <si>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</si>
  <si>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</si>
  <si>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</si>
  <si>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</si>
  <si>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</si>
  <si>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</si>
  <si>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</si>
  <si>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</si>
  <si>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</si>
  <si>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</si>
  <si>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</si>
  <si>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</si>
  <si>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</si>
  <si>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</si>
  <si>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</si>
  <si>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</si>
  <si>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</si>
  <si>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</si>
  <si>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</si>
  <si>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</si>
  <si>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</si>
  <si>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</si>
  <si>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</si>
  <si>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</si>
  <si>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</si>
  <si>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</si>
  <si>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</si>
  <si>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</si>
  <si>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</si>
  <si>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</si>
  <si>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</si>
  <si>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</si>
  <si>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</si>
  <si>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</si>
  <si>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</si>
  <si>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</si>
  <si>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</si>
  <si>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</si>
  <si>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</si>
  <si>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</si>
  <si>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</si>
  <si>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</si>
  <si>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</si>
  <si>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</si>
  <si>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</si>
  <si>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</si>
  <si>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</si>
  <si>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</si>
  <si>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</si>
  <si>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</si>
  <si>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</si>
  <si>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</si>
  <si>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</si>
  <si>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</si>
  <si>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</si>
  <si>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</si>
  <si>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</si>
  <si>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</si>
  <si>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</si>
  <si>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</si>
  <si>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</si>
  <si>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</si>
  <si>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</si>
  <si>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</si>
  <si>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</si>
  <si>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</si>
  <si>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</si>
  <si>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</si>
  <si>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</si>
  <si>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</si>
  <si>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</si>
  <si>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</si>
  <si>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</si>
  <si>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</si>
  <si>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</si>
  <si>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</si>
  <si>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</si>
  <si>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</si>
  <si>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</si>
  <si>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</si>
  <si>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</si>
  <si>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</si>
  <si>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</si>
  <si>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</si>
  <si>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</si>
  <si>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</si>
  <si>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</si>
  <si>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</si>
  <si>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</si>
  <si>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</si>
  <si>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</si>
  <si>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</si>
  <si>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</si>
  <si>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</si>
  <si>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</si>
  <si>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</si>
  <si>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</si>
  <si>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</si>
  <si>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</si>
  <si>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</si>
  <si>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</si>
  <si>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</si>
  <si>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</si>
  <si>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</si>
  <si>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</si>
  <si>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</si>
  <si>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</si>
  <si>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</si>
  <si>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</si>
  <si>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</si>
  <si>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</si>
  <si>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</si>
  <si>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</si>
  <si>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</si>
  <si>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</si>
  <si>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</si>
  <si>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</si>
  <si>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</si>
  <si>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</si>
  <si>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</si>
  <si>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</si>
  <si>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</si>
  <si>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</si>
  <si>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</si>
  <si>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</si>
  <si>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</si>
  <si>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</si>
  <si>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</si>
  <si>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</si>
  <si>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</si>
  <si>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</si>
  <si>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</si>
  <si>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</si>
  <si>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</si>
  <si>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</si>
  <si>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</si>
  <si>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</si>
  <si>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</si>
  <si>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</si>
  <si>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</si>
  <si>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</si>
  <si>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</si>
  <si>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</si>
  <si>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</si>
  <si>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</si>
  <si>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</si>
  <si>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</si>
  <si>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</si>
  <si>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</si>
  <si>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</si>
  <si>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</si>
  <si>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</si>
  <si>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</si>
  <si>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</si>
  <si>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</si>
  <si>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</si>
  <si>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</si>
  <si>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</si>
  <si>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</si>
  <si>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</si>
  <si>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</si>
  <si>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</si>
  <si>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</si>
  <si>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</si>
  <si>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</si>
  <si>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</si>
  <si>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</si>
  <si>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</si>
  <si>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</si>
  <si>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</si>
  <si>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</si>
  <si>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</si>
  <si>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</si>
  <si>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</si>
  <si>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</si>
  <si>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</si>
  <si>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</si>
  <si>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</si>
  <si>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</si>
  <si>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</si>
  <si>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</si>
  <si>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</si>
  <si>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</si>
  <si>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</si>
  <si>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</si>
  <si>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</si>
  <si>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</si>
  <si>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</si>
  <si>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</si>
  <si>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</si>
  <si>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</si>
  <si>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</si>
  <si>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</si>
  <si>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</si>
  <si>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</si>
  <si>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</si>
  <si>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</si>
  <si>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</si>
  <si>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</si>
  <si>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</si>
  <si>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</si>
  <si>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</si>
  <si>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</si>
  <si>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</si>
  <si>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</si>
  <si>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</si>
  <si>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</si>
  <si>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</si>
  <si>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</si>
  <si>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</si>
  <si>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</si>
  <si>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</si>
  <si>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</si>
  <si>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</si>
  <si>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</si>
  <si>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</si>
  <si>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</si>
  <si>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</si>
  <si>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</si>
  <si>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</si>
  <si>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</si>
  <si>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</si>
  <si>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</si>
  <si>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</si>
  <si>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</si>
  <si>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</si>
  <si>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</si>
  <si>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</si>
  <si>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</si>
  <si>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</si>
  <si>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</si>
  <si>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</si>
  <si>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</si>
  <si>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</si>
  <si>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</si>
  <si>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</si>
  <si>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</si>
  <si>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</si>
  <si>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</si>
  <si>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</si>
  <si>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</si>
  <si>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</si>
  <si>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</si>
  <si>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</si>
  <si>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</si>
  <si>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</si>
  <si>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</si>
  <si>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</si>
  <si>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</si>
  <si>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</si>
  <si>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</si>
  <si>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</si>
  <si>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</si>
  <si>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</si>
  <si>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</si>
  <si>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</si>
  <si>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</si>
  <si>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</si>
  <si>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</si>
  <si>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</si>
  <si>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</si>
  <si>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</si>
  <si>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</si>
  <si>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</si>
  <si>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</si>
  <si>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</si>
  <si>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</si>
  <si>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</si>
  <si>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</si>
  <si>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</si>
  <si>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</si>
  <si>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</si>
  <si>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</si>
  <si>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</si>
  <si>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</si>
  <si>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</si>
  <si>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</si>
  <si>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</si>
  <si>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</si>
  <si>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</si>
  <si>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</si>
  <si>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</si>
  <si>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</si>
  <si>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</si>
  <si>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</si>
  <si>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</si>
  <si>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</si>
  <si>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</si>
  <si>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</si>
  <si>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</si>
  <si>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</si>
  <si>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</si>
  <si>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</si>
  <si>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</si>
  <si>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</si>
  <si>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</si>
  <si>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</si>
  <si>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</si>
  <si>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</si>
  <si>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</si>
  <si>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</si>
  <si>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</si>
  <si>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</si>
  <si>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</si>
  <si>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</si>
  <si>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</si>
  <si>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</si>
  <si>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</si>
  <si>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</si>
  <si>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</si>
  <si>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</si>
  <si>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</si>
  <si>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</si>
  <si>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</si>
  <si>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</si>
  <si>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</si>
  <si>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</si>
  <si>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</si>
  <si>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</si>
  <si>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</si>
  <si>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</si>
  <si>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</si>
  <si>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</si>
  <si>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</si>
  <si>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</si>
  <si>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</si>
  <si>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</si>
  <si>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</si>
  <si>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</si>
  <si>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</si>
  <si>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</si>
  <si>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</si>
  <si>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</si>
  <si>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</si>
  <si>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</si>
  <si>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</si>
  <si>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</si>
  <si>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</si>
  <si>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</si>
  <si>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</si>
  <si>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</si>
  <si>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</si>
  <si>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</si>
  <si>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</si>
  <si>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</si>
  <si>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</si>
  <si>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</si>
  <si>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</si>
  <si>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</si>
  <si>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</si>
  <si>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</si>
  <si>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</si>
  <si>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</si>
  <si>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</si>
  <si>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</si>
  <si>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</si>
  <si>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</si>
  <si>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</si>
  <si>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</si>
  <si>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</si>
  <si>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</si>
  <si>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</si>
  <si>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</si>
  <si>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</si>
  <si>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</si>
  <si>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</si>
  <si>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</si>
  <si>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</si>
  <si>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</si>
  <si>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</si>
  <si>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</si>
  <si>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</si>
  <si>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</si>
  <si>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</si>
  <si>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</si>
  <si>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</si>
  <si>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</si>
  <si>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</si>
  <si>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</si>
  <si>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</si>
  <si>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</si>
  <si>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</si>
  <si>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</si>
  <si>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</si>
  <si>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</si>
  <si>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</si>
  <si>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</si>
  <si>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</si>
  <si>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</si>
  <si>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</si>
  <si>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</si>
  <si>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</si>
  <si>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</si>
  <si>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</si>
  <si>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</si>
  <si>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</si>
  <si>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</si>
  <si>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</si>
  <si>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</si>
  <si>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</si>
  <si>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</si>
  <si>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</si>
  <si>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</si>
  <si>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</si>
  <si>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</si>
  <si>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</si>
  <si>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</si>
  <si>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</si>
  <si>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</si>
  <si>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</si>
  <si>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</si>
  <si>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</si>
  <si>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</si>
  <si>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</si>
  <si>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</si>
  <si>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</si>
  <si>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</si>
  <si>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</si>
  <si>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</si>
  <si>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</si>
  <si>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</si>
  <si>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</si>
  <si>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</si>
  <si>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</si>
  <si>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</si>
  <si>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</si>
  <si>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</si>
  <si>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</si>
  <si>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</si>
  <si>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</si>
  <si>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</si>
  <si>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</si>
  <si>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</si>
  <si>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</si>
  <si>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</si>
  <si>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</si>
  <si>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</si>
  <si>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</si>
  <si>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</si>
  <si>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</si>
  <si>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</si>
  <si>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</si>
  <si>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</si>
  <si>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</si>
  <si>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</si>
  <si>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</si>
  <si>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</si>
  <si>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</si>
  <si>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</si>
  <si>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</si>
  <si>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</si>
  <si>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</si>
  <si>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</si>
  <si>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</si>
  <si>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</si>
  <si>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</si>
  <si>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</si>
  <si>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</si>
  <si>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</si>
  <si>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</si>
  <si>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</si>
  <si>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</si>
  <si>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</si>
  <si>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</si>
  <si>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</si>
  <si>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</si>
  <si>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</si>
  <si>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</si>
  <si>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</si>
  <si>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</si>
  <si>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</si>
  <si>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</si>
  <si>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</si>
  <si>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</si>
  <si>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</si>
  <si>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</si>
  <si>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</si>
  <si>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</si>
  <si>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</si>
  <si>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</si>
  <si>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</si>
  <si>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</si>
  <si>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</si>
  <si>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</si>
  <si>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</si>
  <si>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</si>
  <si>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</si>
  <si>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</si>
  <si>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</si>
  <si>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</si>
  <si>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</si>
  <si>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</si>
  <si>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</si>
  <si>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</si>
  <si>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</si>
  <si>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</si>
  <si>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</si>
  <si>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</si>
  <si>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</si>
  <si>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</si>
  <si>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</si>
  <si>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</si>
  <si>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</si>
  <si>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</si>
  <si>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</si>
  <si>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</si>
  <si>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</si>
  <si>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</si>
  <si>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</si>
  <si>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</si>
  <si>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</si>
  <si>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</si>
  <si>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</si>
  <si>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</si>
  <si>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</si>
  <si>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</si>
  <si>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</si>
  <si>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</si>
  <si>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</si>
  <si>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</si>
  <si>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</si>
  <si>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</si>
  <si>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</si>
  <si>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</si>
  <si>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</si>
  <si>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</si>
  <si>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</si>
  <si>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</si>
  <si>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</si>
  <si>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</si>
  <si>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</si>
  <si>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</si>
  <si>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</si>
  <si>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</si>
  <si>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</si>
  <si>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</si>
  <si>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</si>
  <si>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</si>
  <si>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</si>
  <si>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</si>
  <si>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</si>
  <si>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</si>
  <si>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</si>
  <si>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</si>
  <si>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</si>
  <si>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</si>
  <si>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</si>
  <si>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</si>
  <si>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</si>
  <si>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</si>
  <si>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</si>
  <si>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</si>
  <si>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</si>
  <si>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</si>
  <si>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</si>
  <si>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</si>
  <si>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</si>
  <si>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</si>
  <si>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</si>
  <si>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</si>
  <si>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</si>
  <si>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</si>
  <si>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</si>
  <si>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</si>
  <si>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</si>
  <si>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</si>
  <si>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</si>
  <si>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</si>
  <si>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</si>
  <si>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</si>
  <si>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</si>
  <si>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</si>
  <si>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</si>
  <si>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</si>
  <si>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</si>
  <si>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</si>
  <si>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</si>
  <si>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</si>
  <si>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</si>
  <si>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</si>
  <si>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</si>
  <si>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</si>
  <si>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</si>
  <si>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</si>
  <si>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</si>
  <si>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</si>
  <si>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</si>
  <si>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</si>
  <si>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</si>
  <si>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</si>
  <si>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</si>
  <si>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</si>
  <si>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</si>
  <si>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</si>
  <si>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</si>
  <si>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</si>
  <si>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</si>
  <si>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</si>
  <si>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</si>
  <si>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</si>
  <si>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</si>
  <si>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</si>
  <si>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</si>
  <si>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</si>
  <si>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</si>
  <si>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</si>
  <si>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</si>
  <si>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</si>
  <si>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</si>
  <si>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</si>
  <si>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</si>
  <si>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</si>
  <si>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</si>
  <si>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</si>
  <si>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</si>
  <si>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</si>
  <si>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</si>
  <si>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</si>
  <si>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</si>
  <si>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</si>
  <si>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</si>
  <si>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</si>
  <si>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</si>
  <si>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</si>
  <si>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</si>
  <si>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</si>
  <si>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</si>
  <si>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</si>
  <si>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</si>
  <si>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</si>
  <si>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</si>
  <si>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</si>
  <si>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</si>
  <si>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</si>
  <si>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</si>
  <si>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</si>
  <si>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</si>
  <si>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</si>
  <si>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</si>
  <si>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</si>
  <si>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</si>
  <si>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</si>
  <si>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</si>
  <si>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</si>
  <si>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</si>
  <si>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</si>
  <si>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</si>
  <si>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</si>
  <si>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</si>
  <si>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</si>
  <si>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</si>
  <si>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</si>
  <si>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</si>
  <si>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</si>
  <si>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</si>
  <si>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</si>
  <si>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</si>
  <si>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</si>
  <si>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</si>
  <si>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</si>
  <si>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</si>
  <si>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</si>
  <si>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</si>
  <si>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</si>
  <si>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</si>
  <si>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</si>
  <si>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</si>
  <si>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</si>
  <si>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</si>
  <si>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</si>
  <si>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</si>
  <si>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</si>
  <si>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</si>
  <si>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</si>
  <si>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</si>
  <si>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</si>
  <si>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</si>
  <si>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</si>
  <si>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</si>
  <si>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</si>
  <si>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</si>
  <si>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</si>
  <si>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</si>
  <si>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</si>
  <si>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</si>
  <si>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</si>
  <si>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</si>
  <si>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</si>
  <si>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</si>
  <si>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</si>
  <si>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</si>
  <si>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</si>
  <si>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</si>
  <si>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</si>
  <si>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</si>
  <si>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</si>
  <si>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</si>
  <si>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</si>
  <si>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</si>
  <si>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</si>
  <si>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</si>
  <si>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</si>
  <si>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</si>
  <si>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</si>
  <si>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</si>
  <si>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</si>
  <si>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</si>
  <si>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</si>
  <si>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</si>
  <si>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</si>
  <si>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</si>
  <si>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</si>
  <si>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</si>
  <si>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</si>
  <si>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</si>
  <si>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</si>
  <si>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</si>
  <si>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</si>
  <si>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</si>
  <si>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</si>
  <si>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</si>
  <si>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</si>
  <si>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</si>
  <si>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</si>
  <si>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</si>
  <si>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</si>
  <si>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</si>
  <si>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</si>
  <si>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</si>
  <si>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</si>
  <si>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</si>
  <si>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</si>
  <si>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</si>
  <si>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</si>
  <si>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</si>
  <si>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</si>
  <si>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</si>
  <si>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</si>
  <si>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</si>
  <si>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</si>
  <si>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</si>
  <si>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</si>
  <si>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</si>
  <si>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</si>
  <si>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</si>
  <si>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</si>
  <si>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</si>
  <si>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</si>
  <si>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</si>
  <si>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</si>
  <si>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</si>
  <si>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</si>
  <si>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</si>
  <si>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</si>
  <si>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</si>
  <si>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</si>
  <si>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</si>
  <si>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</si>
  <si>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</si>
  <si>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</si>
  <si>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</si>
  <si>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</si>
  <si>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</si>
  <si>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</si>
  <si>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</si>
  <si>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</si>
  <si>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</si>
  <si>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</si>
  <si>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</si>
  <si>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</si>
  <si>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</si>
  <si>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</si>
  <si>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</si>
  <si>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</si>
  <si>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</si>
  <si>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</si>
  <si>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</si>
  <si>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</si>
  <si>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</si>
  <si>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</si>
  <si>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</si>
  <si>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</si>
  <si>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</si>
  <si>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</si>
  <si>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</si>
  <si>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</si>
  <si>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</si>
  <si>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</si>
  <si>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</si>
  <si>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</si>
  <si>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</si>
  <si>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</si>
  <si>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</si>
  <si>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</si>
  <si>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</si>
  <si>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</si>
  <si>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</si>
  <si>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</si>
  <si>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</si>
  <si>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</si>
  <si>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</si>
  <si>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</si>
  <si>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</si>
  <si>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</si>
  <si>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</si>
  <si>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</si>
  <si>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</si>
  <si>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</si>
  <si>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</si>
  <si>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</si>
  <si>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</si>
  <si>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</si>
  <si>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</si>
  <si>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</si>
  <si>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</si>
  <si>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</si>
  <si>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</si>
  <si>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</si>
  <si>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</si>
  <si>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</si>
  <si>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</si>
  <si>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</si>
  <si>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</si>
  <si>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</si>
  <si>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</si>
  <si>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</si>
  <si>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</si>
  <si>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</si>
  <si>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</si>
  <si>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</si>
  <si>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</si>
  <si>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</si>
  <si>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</si>
  <si>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</si>
  <si>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</si>
  <si>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</si>
  <si>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</si>
  <si>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</si>
  <si>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</si>
  <si>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</si>
  <si>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</si>
  <si>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</si>
  <si>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</si>
  <si>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</si>
  <si>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</si>
  <si>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</si>
  <si>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</si>
  <si>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</si>
  <si>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</si>
  <si>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</si>
  <si>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</si>
  <si>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</si>
  <si>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</si>
  <si>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</si>
  <si>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</si>
  <si>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</si>
  <si>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</si>
  <si>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</si>
  <si>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</si>
  <si>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</si>
  <si>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</si>
  <si>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</si>
  <si>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</si>
  <si>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</si>
  <si>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</si>
  <si>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</si>
  <si>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</si>
  <si>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</si>
  <si>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</si>
  <si>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</si>
  <si>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</si>
  <si>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</si>
  <si>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</si>
  <si>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</si>
  <si>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</si>
  <si>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</si>
  <si>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</si>
  <si>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</si>
  <si>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</si>
  <si>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</si>
  <si>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</si>
  <si>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</si>
  <si>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</si>
  <si>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</si>
  <si>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</si>
  <si>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</si>
  <si>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</si>
  <si>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</si>
  <si>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</si>
  <si>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</si>
  <si>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</si>
  <si>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</si>
  <si>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</si>
  <si>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</si>
  <si>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</si>
  <si>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</si>
  <si>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</si>
  <si>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</si>
  <si>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</si>
  <si>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</si>
  <si>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</si>
  <si>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</si>
  <si>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</si>
  <si>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</si>
  <si>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</si>
  <si>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</si>
  <si>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</si>
  <si>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</si>
  <si>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</si>
  <si>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</si>
  <si>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</si>
  <si>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</si>
  <si>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</si>
  <si>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</si>
  <si>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</si>
  <si>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</si>
  <si>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</si>
  <si>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</si>
  <si>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</si>
  <si>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</si>
  <si>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</si>
  <si>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</si>
  <si>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</si>
  <si>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</si>
  <si>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</si>
  <si>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</si>
  <si>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</si>
  <si>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</si>
  <si>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</si>
  <si>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</si>
  <si>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</si>
  <si>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</si>
  <si>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</si>
  <si>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</si>
  <si>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</si>
  <si>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</si>
  <si>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</si>
  <si>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</si>
  <si>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</si>
  <si>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</si>
  <si>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</si>
  <si>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</si>
  <si>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</si>
  <si>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</si>
  <si>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</si>
  <si>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</si>
  <si>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</si>
  <si>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</si>
  <si>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</si>
  <si>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</si>
  <si>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</si>
  <si>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</si>
  <si>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</si>
  <si>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</si>
  <si>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</si>
  <si>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</si>
  <si>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</si>
  <si>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</si>
  <si>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</si>
  <si>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</si>
  <si>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</si>
  <si>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</si>
  <si>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</si>
  <si>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</si>
  <si>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</si>
  <si>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</si>
  <si>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</si>
  <si>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</si>
  <si>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</si>
  <si>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</si>
  <si>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</si>
  <si>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</si>
  <si>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</si>
  <si>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</si>
  <si>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</si>
  <si>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</si>
  <si>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</si>
  <si>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</si>
  <si>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</si>
  <si>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</si>
  <si>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</si>
  <si>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</si>
  <si>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</si>
  <si>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</si>
  <si>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</si>
  <si>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</si>
  <si>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</si>
  <si>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</si>
  <si>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</si>
  <si>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</si>
  <si>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</si>
  <si>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</si>
  <si>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</si>
  <si>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</si>
  <si>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</si>
  <si>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</si>
  <si>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</si>
  <si>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</si>
  <si>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</si>
  <si>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</si>
  <si>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</si>
  <si>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</si>
  <si>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</si>
  <si>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</si>
  <si>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</si>
  <si>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</si>
  <si>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</si>
  <si>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</si>
  <si>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</si>
  <si>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</si>
  <si>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</si>
  <si>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</si>
  <si>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</si>
  <si>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</si>
  <si>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</si>
  <si>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</si>
  <si>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</si>
  <si>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</si>
  <si>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</si>
  <si>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</si>
  <si>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</si>
  <si>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</si>
  <si>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</si>
  <si>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</si>
  <si>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</si>
  <si>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</si>
  <si>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</si>
  <si>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</si>
  <si>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</si>
  <si>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</si>
  <si>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</si>
  <si>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</si>
  <si>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</si>
  <si>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</si>
  <si>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</si>
  <si>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</si>
  <si>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</si>
  <si>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</si>
  <si>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</si>
  <si>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</si>
  <si>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</si>
  <si>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</si>
  <si>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</si>
  <si>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</si>
  <si>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</si>
  <si>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</si>
  <si>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</si>
  <si>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</si>
  <si>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</si>
  <si>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</si>
  <si>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</si>
  <si>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</si>
  <si>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</si>
  <si>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</si>
  <si>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</si>
  <si>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</si>
  <si>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</si>
  <si>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</si>
  <si>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</si>
  <si>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</si>
  <si>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</si>
  <si>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</si>
  <si>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</si>
  <si>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</si>
  <si>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</si>
  <si>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</si>
  <si>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</si>
  <si>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</si>
  <si>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</si>
  <si>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</si>
  <si>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</si>
  <si>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</si>
  <si>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</si>
  <si>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</si>
  <si>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</si>
  <si>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</si>
  <si>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</si>
  <si>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</si>
  <si>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</si>
  <si>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</si>
  <si>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</si>
  <si>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</si>
  <si>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</si>
  <si>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</si>
  <si>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</si>
  <si>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</si>
  <si>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</si>
  <si>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</si>
  <si>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</si>
  <si>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</si>
  <si>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</si>
  <si>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</si>
  <si>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</si>
  <si>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</si>
  <si>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</si>
  <si>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</si>
  <si>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</si>
  <si>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</si>
  <si>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</si>
  <si>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</si>
  <si>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</si>
  <si>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</si>
  <si>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</si>
  <si>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</si>
  <si>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</si>
  <si>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</si>
  <si>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</si>
  <si>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</si>
  <si>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</si>
  <si>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</si>
  <si>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</si>
  <si>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</si>
  <si>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</si>
  <si>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</si>
  <si>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</si>
  <si>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</si>
  <si>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</si>
  <si>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</si>
  <si>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</si>
  <si>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</si>
  <si>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</si>
  <si>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</si>
  <si>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</si>
  <si>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</si>
  <si>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</si>
  <si>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</si>
  <si>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</si>
  <si>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</si>
  <si>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</si>
  <si>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</si>
  <si>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</si>
  <si>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</si>
  <si>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</si>
  <si>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</si>
  <si>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</si>
  <si>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</si>
  <si>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</si>
  <si>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</si>
  <si>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</si>
  <si>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</si>
  <si>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</si>
  <si>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</si>
  <si>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</si>
  <si>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</si>
  <si>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</si>
  <si>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</si>
  <si>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</si>
  <si>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</si>
  <si>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</si>
  <si>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</si>
  <si>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</si>
  <si>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</si>
  <si>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</si>
  <si>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</si>
  <si>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</si>
  <si>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</si>
  <si>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</si>
  <si>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</si>
  <si>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</si>
  <si>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</si>
  <si>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</si>
  <si>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</si>
  <si>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</si>
  <si>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</si>
  <si>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</si>
  <si>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</si>
  <si>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</si>
  <si>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</si>
  <si>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</si>
  <si>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</si>
  <si>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</si>
  <si>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</si>
  <si>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</si>
  <si>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</si>
  <si>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</si>
  <si>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</si>
  <si>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</si>
  <si>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</si>
  <si>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</si>
  <si>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</si>
  <si>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</si>
  <si>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</si>
  <si>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</si>
  <si>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</si>
  <si>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</si>
  <si>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</si>
  <si>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</si>
  <si>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</si>
  <si>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</si>
  <si>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</si>
  <si>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</si>
  <si>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</si>
  <si>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</si>
  <si>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</si>
  <si>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</si>
  <si>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</si>
  <si>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</si>
  <si>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</si>
  <si>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</si>
  <si>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</si>
  <si>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</si>
  <si>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</si>
  <si>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</si>
  <si>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</si>
  <si>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</si>
  <si>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</si>
  <si>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</si>
  <si>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</si>
  <si>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</si>
  <si>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</si>
  <si>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</si>
  <si>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</si>
  <si>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</si>
  <si>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</si>
  <si>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</si>
  <si>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</si>
  <si>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</si>
  <si>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</si>
  <si>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</si>
  <si>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</si>
  <si>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</si>
  <si>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</si>
  <si>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</si>
  <si>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</si>
  <si>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</si>
  <si>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</si>
  <si>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</si>
  <si>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</si>
  <si>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</si>
  <si>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</si>
  <si>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</si>
  <si>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</si>
  <si>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</si>
  <si>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</si>
  <si>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</si>
  <si>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</si>
  <si>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</si>
  <si>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</si>
  <si>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</si>
  <si>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</si>
  <si>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</si>
  <si>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</si>
  <si>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</si>
  <si>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</si>
  <si>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</si>
  <si>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</si>
  <si>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</si>
  <si>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</si>
  <si>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</si>
  <si>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</si>
  <si>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</si>
  <si>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</si>
  <si>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</si>
  <si>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</si>
  <si>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</si>
  <si>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</si>
  <si>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</si>
  <si>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</si>
  <si>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</si>
  <si>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</si>
  <si>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</si>
  <si>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</si>
  <si>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</si>
  <si>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</si>
  <si>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</si>
  <si>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</si>
  <si>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</si>
  <si>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</si>
  <si>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</si>
  <si>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</si>
  <si>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</si>
  <si>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</si>
  <si>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</si>
  <si>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</si>
  <si>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</si>
  <si>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</si>
  <si>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</si>
  <si>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</si>
  <si>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</si>
  <si>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</si>
  <si>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</si>
  <si>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</si>
  <si>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</si>
  <si>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</si>
  <si>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</si>
  <si>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</si>
  <si>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</si>
  <si>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</si>
  <si>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</si>
  <si>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</si>
  <si>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</si>
  <si>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</si>
  <si>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</si>
  <si>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</si>
  <si>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</si>
  <si>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</si>
  <si>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</si>
  <si>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</si>
  <si>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</si>
  <si>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</si>
  <si>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</si>
  <si>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</si>
  <si>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</si>
  <si>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</si>
  <si>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</si>
  <si>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</si>
  <si>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</si>
  <si>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</si>
  <si>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</si>
  <si>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</si>
  <si>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</si>
  <si>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</si>
  <si>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</si>
  <si>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</si>
  <si>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</si>
  <si>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</si>
  <si>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</si>
  <si>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</si>
  <si>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</si>
  <si>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</si>
  <si>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</si>
  <si>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</si>
  <si>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</si>
  <si>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</si>
  <si>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</si>
  <si>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</si>
  <si>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</si>
  <si>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</si>
  <si>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</si>
  <si>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</si>
  <si>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</si>
  <si>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</si>
  <si>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</si>
  <si>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</si>
  <si>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</si>
  <si>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</si>
  <si>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</si>
  <si>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</si>
  <si>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</si>
  <si>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</si>
  <si>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</si>
  <si>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</si>
  <si>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</si>
  <si>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</si>
  <si>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</si>
  <si>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</si>
  <si>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</si>
  <si>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</si>
  <si>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</si>
  <si>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</si>
  <si>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</si>
  <si>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</si>
  <si>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</si>
  <si>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</si>
  <si>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</si>
  <si>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</si>
  <si>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</si>
  <si>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</si>
  <si>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</si>
  <si>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</si>
  <si>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</si>
  <si>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</si>
  <si>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</si>
  <si>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</si>
  <si>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</si>
  <si>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</si>
  <si>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</si>
  <si>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</si>
  <si>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</si>
  <si>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</si>
  <si>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</si>
  <si>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</si>
  <si>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</si>
  <si>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</si>
  <si>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</si>
  <si>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</si>
  <si>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</si>
  <si>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</si>
  <si>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</si>
  <si>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</si>
  <si>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</si>
  <si>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</si>
  <si>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</si>
  <si>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</si>
  <si>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</si>
  <si>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</si>
  <si>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</si>
  <si>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</si>
  <si>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</si>
  <si>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</si>
  <si>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</si>
  <si>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</si>
  <si>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</si>
  <si>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</si>
  <si>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</si>
  <si>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</si>
  <si>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</si>
  <si>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</si>
  <si>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</si>
  <si>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</si>
  <si>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</si>
  <si>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</si>
  <si>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</si>
  <si>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</si>
  <si>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</si>
  <si>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</si>
  <si>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</si>
  <si>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</si>
  <si>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</si>
  <si>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</si>
  <si>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</si>
  <si>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</si>
  <si>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</si>
  <si>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</si>
  <si>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</si>
  <si>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</si>
  <si>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</si>
  <si>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</si>
  <si>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</si>
  <si>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</si>
  <si>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</si>
  <si>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</si>
  <si>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</si>
  <si>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</si>
  <si>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</si>
  <si>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</si>
  <si>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</si>
  <si>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</si>
  <si>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</si>
  <si>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</si>
  <si>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</si>
  <si>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</si>
  <si>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</si>
  <si>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</si>
  <si>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</si>
  <si>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</si>
  <si>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</si>
  <si>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</si>
  <si>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</si>
  <si>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</si>
  <si>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</si>
  <si>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</si>
  <si>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</si>
  <si>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</si>
  <si>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</si>
  <si>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</si>
  <si>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</si>
  <si>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</si>
  <si>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</si>
  <si>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</si>
  <si>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</si>
  <si>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</si>
  <si>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</si>
  <si>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</si>
  <si>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</si>
  <si>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</si>
  <si>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</si>
  <si>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</si>
  <si>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</si>
  <si>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</si>
  <si>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</si>
  <si>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</si>
  <si>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</si>
  <si>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</si>
  <si>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</si>
  <si>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</si>
  <si>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</si>
  <si>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</si>
  <si>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</si>
  <si>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</si>
  <si>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</si>
  <si>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</si>
  <si>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</si>
  <si>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</si>
  <si>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</si>
  <si>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</si>
  <si>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</si>
  <si>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</si>
  <si>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</si>
  <si>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</si>
  <si>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</si>
  <si>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</si>
  <si>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</si>
  <si>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</si>
  <si>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</si>
  <si>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</si>
  <si>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</si>
  <si>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</si>
  <si>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</si>
  <si>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</si>
  <si>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</si>
  <si>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</si>
  <si>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</si>
  <si>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</si>
  <si>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</si>
  <si>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</si>
  <si>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</si>
  <si>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</si>
  <si>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</si>
  <si>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</si>
  <si>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</si>
  <si>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</si>
  <si>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</si>
  <si>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</si>
  <si>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</si>
  <si>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</si>
  <si>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</si>
  <si>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</si>
  <si>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</si>
  <si>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</si>
  <si>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</si>
  <si>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</si>
  <si>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</si>
  <si>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</si>
  <si>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</si>
  <si>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</si>
  <si>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</si>
  <si>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</si>
  <si>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</si>
  <si>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</si>
  <si>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</si>
  <si>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</si>
  <si>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</si>
  <si>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</si>
  <si>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</si>
  <si>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</si>
  <si>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</si>
  <si>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</si>
  <si>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</si>
  <si>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</si>
  <si>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</si>
  <si>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</si>
  <si>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</si>
  <si>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</si>
  <si>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</si>
  <si>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</si>
  <si>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</si>
  <si>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</si>
  <si>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</si>
  <si>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</si>
  <si>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</si>
  <si>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</si>
  <si>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</si>
  <si>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</si>
  <si>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</si>
  <si>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</si>
  <si>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</si>
  <si>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</si>
  <si>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</si>
  <si>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</si>
  <si>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</si>
  <si>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</si>
  <si>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</si>
  <si>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</si>
  <si>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</si>
  <si>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</si>
  <si>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</si>
  <si>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</si>
  <si>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</si>
  <si>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</si>
  <si>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</si>
  <si>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</si>
  <si>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</si>
  <si>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</si>
  <si>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</si>
  <si>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</si>
  <si>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</si>
  <si>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</si>
  <si>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</si>
  <si>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</si>
  <si>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</si>
  <si>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</si>
  <si>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</si>
  <si>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</si>
  <si>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</si>
  <si>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</si>
  <si>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</si>
  <si>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</si>
  <si>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</si>
  <si>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</si>
  <si>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</si>
  <si>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</si>
  <si>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</si>
  <si>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</si>
  <si>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</si>
  <si>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</si>
  <si>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</si>
  <si>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</si>
  <si>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</si>
  <si>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</si>
  <si>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</si>
  <si>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</si>
  <si>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</si>
  <si>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</si>
  <si>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</si>
  <si>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</si>
  <si>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</si>
  <si>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</si>
  <si>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</si>
  <si>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</si>
  <si>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</si>
  <si>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</si>
  <si>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</si>
  <si>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</si>
  <si>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</si>
  <si>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</si>
  <si>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</si>
  <si>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</si>
  <si>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</si>
  <si>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</si>
  <si>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</si>
  <si>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</si>
  <si>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</si>
  <si>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</si>
  <si>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</si>
  <si>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</si>
  <si>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</si>
  <si>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</si>
  <si>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</si>
  <si>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</si>
  <si>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</si>
  <si>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</si>
  <si>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</si>
  <si>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</si>
  <si>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</si>
  <si>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</si>
  <si>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</si>
  <si>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</si>
  <si>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</si>
  <si>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</si>
  <si>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</si>
  <si>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</si>
  <si>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</si>
  <si>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</si>
  <si>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</si>
  <si>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</si>
  <si>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</si>
  <si>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</si>
  <si>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</si>
  <si>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</si>
  <si>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</si>
  <si>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</si>
  <si>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</si>
  <si>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</si>
  <si>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</si>
  <si>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</si>
  <si>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</si>
  <si>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</si>
  <si>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</si>
  <si>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</si>
  <si>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</si>
  <si>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</si>
  <si>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</si>
  <si>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</si>
  <si>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</si>
  <si>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</si>
  <si>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</si>
  <si>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</si>
  <si>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</si>
  <si>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</si>
  <si>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</si>
  <si>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</si>
  <si>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</si>
  <si>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</si>
  <si>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</si>
  <si>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</si>
  <si>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</si>
  <si>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</si>
  <si>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</si>
  <si>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</si>
  <si>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</si>
  <si>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</si>
  <si>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</si>
  <si>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</si>
  <si>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</si>
  <si>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</si>
  <si>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</si>
  <si>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</si>
  <si>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</si>
  <si>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</si>
  <si>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</si>
  <si>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</si>
  <si>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</si>
  <si>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</si>
  <si>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</si>
  <si>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</si>
  <si>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</si>
  <si>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</si>
  <si>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</si>
  <si>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</si>
  <si>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</si>
  <si>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</si>
  <si>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</si>
  <si>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</si>
  <si>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</si>
  <si>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</si>
  <si>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</si>
  <si>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</si>
  <si>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</si>
  <si>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</si>
  <si>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</si>
  <si>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</si>
  <si>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</si>
  <si>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</si>
  <si>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</si>
  <si>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</si>
  <si>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</si>
  <si>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</si>
  <si>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</si>
  <si>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</si>
  <si>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</si>
  <si>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</si>
  <si>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</si>
  <si>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</si>
  <si>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</si>
  <si>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</si>
  <si>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</si>
  <si>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</si>
  <si>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</si>
  <si>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</si>
  <si>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</si>
  <si>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</si>
  <si>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</si>
  <si>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</si>
  <si>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</si>
  <si>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</si>
  <si>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</si>
  <si>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</si>
  <si>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</si>
  <si>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</si>
  <si>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</si>
  <si>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</si>
  <si>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</si>
  <si>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</si>
  <si>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</si>
  <si>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</si>
  <si>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</si>
  <si>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</si>
  <si>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</si>
  <si>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</si>
  <si>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</si>
  <si>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</si>
  <si>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</si>
  <si>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</si>
  <si>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</si>
  <si>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</si>
  <si>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</si>
  <si>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</si>
  <si>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</si>
  <si>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</si>
  <si>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</si>
  <si>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</si>
  <si>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</si>
  <si>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</si>
  <si>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</si>
  <si>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</si>
  <si>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</si>
  <si>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</si>
  <si>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</si>
  <si>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</si>
  <si>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</si>
  <si>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</si>
  <si>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</si>
  <si>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</si>
  <si>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</si>
  <si>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</si>
  <si>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</si>
  <si>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</si>
  <si>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</si>
  <si>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</si>
  <si>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</si>
  <si>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</si>
  <si>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</si>
  <si>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</si>
  <si>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</si>
  <si>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</si>
  <si>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</si>
  <si>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</si>
  <si>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</si>
  <si>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</si>
  <si>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</si>
  <si>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</si>
  <si>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</si>
  <si>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</si>
  <si>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</si>
  <si>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</si>
  <si>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</si>
  <si>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</si>
  <si>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</si>
  <si>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</si>
  <si>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</si>
  <si>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</si>
  <si>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</si>
  <si>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</si>
  <si>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</si>
  <si>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</si>
  <si>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</si>
  <si>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</si>
  <si>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</si>
  <si>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</si>
  <si>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</si>
  <si>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</si>
  <si>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</si>
  <si>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</si>
  <si>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</si>
  <si>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</si>
  <si>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</si>
  <si>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</si>
  <si>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</si>
  <si>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</si>
  <si>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</si>
  <si>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</si>
  <si>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</si>
  <si>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</si>
  <si>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</si>
  <si>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</si>
  <si>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</si>
  <si>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</si>
  <si>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</si>
  <si>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</si>
  <si>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</si>
  <si>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</si>
  <si>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</si>
  <si>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</si>
  <si>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</si>
  <si>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</si>
  <si>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</si>
  <si>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</si>
  <si>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</si>
  <si>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</si>
  <si>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</si>
  <si>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</si>
  <si>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</si>
  <si>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</si>
  <si>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</si>
  <si>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</si>
  <si>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</si>
  <si>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</si>
  <si>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</si>
  <si>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</si>
  <si>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</si>
  <si>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</si>
  <si>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</si>
  <si>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</si>
  <si>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</si>
  <si>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</si>
  <si>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</si>
  <si>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</si>
  <si>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</si>
  <si>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</si>
  <si>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</si>
  <si>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</si>
  <si>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</si>
  <si>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</si>
  <si>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</si>
  <si>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</si>
  <si>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</si>
  <si>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</si>
  <si>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</si>
  <si>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</si>
  <si>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</si>
  <si>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</si>
  <si>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</si>
  <si>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</si>
  <si>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</si>
  <si>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</si>
  <si>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</si>
  <si>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</si>
  <si>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</si>
  <si>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</si>
  <si>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</si>
  <si>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</si>
  <si>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</si>
  <si>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</si>
  <si>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</si>
  <si>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</si>
  <si>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</si>
  <si>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</si>
  <si>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</si>
  <si>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</si>
  <si>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</si>
  <si>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</si>
  <si>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</si>
  <si>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</si>
  <si>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</si>
  <si>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</si>
  <si>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</si>
  <si>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</si>
  <si>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</si>
  <si>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</si>
  <si>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</si>
  <si>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</si>
  <si>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</si>
  <si>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</si>
  <si>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</si>
  <si>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</si>
  <si>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</si>
  <si>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</si>
  <si>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</si>
  <si>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</si>
  <si>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</si>
  <si>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</si>
  <si>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</si>
  <si>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</si>
  <si>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</si>
  <si>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</si>
  <si>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</si>
  <si>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</si>
  <si>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</si>
  <si>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</si>
  <si>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</si>
  <si>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</si>
  <si>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</si>
  <si>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</si>
  <si>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</si>
  <si>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</si>
  <si>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</si>
  <si>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</si>
  <si>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</si>
  <si>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</si>
  <si>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</si>
  <si>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</si>
  <si>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</si>
  <si>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</si>
  <si>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</si>
  <si>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</si>
  <si>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</si>
  <si>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</si>
  <si>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</si>
  <si>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</si>
  <si>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</si>
  <si>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</si>
  <si>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</si>
  <si>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</si>
  <si>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</si>
  <si>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</si>
  <si>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</si>
  <si>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</si>
  <si>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</si>
  <si>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</si>
  <si>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</si>
  <si>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</si>
  <si>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</si>
  <si>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</si>
  <si>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</si>
  <si>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</si>
  <si>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</si>
  <si>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</si>
  <si>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</si>
  <si>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</si>
  <si>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</si>
  <si>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</si>
  <si>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</si>
  <si>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</si>
  <si>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</si>
  <si>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</si>
  <si>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</si>
  <si>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</si>
  <si>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</si>
  <si>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</si>
  <si>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</si>
  <si>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</si>
  <si>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</si>
  <si>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</si>
  <si>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</si>
  <si>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</si>
  <si>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</si>
  <si>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</si>
  <si>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</si>
  <si>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</si>
  <si>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</si>
  <si>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</si>
  <si>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</si>
  <si>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</si>
  <si>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</si>
  <si>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</si>
  <si>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</si>
  <si>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</si>
  <si>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</si>
  <si>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</si>
  <si>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</si>
  <si>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</si>
  <si>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</si>
  <si>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</si>
  <si>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</si>
  <si>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</si>
  <si>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</si>
  <si>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</si>
  <si>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</si>
  <si>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</si>
  <si>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</si>
  <si>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</si>
  <si>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</si>
  <si>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</si>
  <si>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</si>
  <si>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</si>
  <si>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</si>
  <si>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</si>
  <si>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</si>
  <si>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</si>
  <si>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</si>
  <si>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</si>
  <si>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</si>
  <si>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</si>
  <si>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</si>
  <si>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</si>
  <si>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</si>
  <si>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</si>
  <si>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</si>
  <si>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</si>
  <si>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</si>
  <si>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</si>
  <si>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</si>
  <si>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</si>
  <si>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</si>
  <si>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</si>
  <si>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</si>
  <si>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</si>
  <si>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</si>
  <si>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</si>
  <si>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</si>
  <si>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</si>
  <si>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</si>
  <si>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</si>
  <si>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</si>
  <si>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</si>
  <si>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</si>
  <si>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</si>
  <si>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</si>
  <si>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</si>
  <si>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</si>
  <si>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</si>
  <si>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</si>
  <si>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</si>
  <si>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</si>
  <si>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</si>
  <si>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</si>
  <si>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</si>
  <si>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</si>
  <si>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</si>
  <si>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</si>
  <si>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</si>
  <si>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</si>
  <si>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</si>
  <si>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</si>
  <si>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</si>
  <si>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</si>
  <si>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</si>
  <si>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</si>
  <si>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</si>
  <si>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</si>
  <si>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</si>
  <si>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</si>
  <si>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</si>
  <si>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</si>
  <si>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</si>
  <si>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</si>
  <si>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</si>
  <si>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</si>
  <si>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</si>
  <si>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</si>
  <si>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</si>
  <si>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</si>
  <si>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</si>
  <si>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</si>
  <si>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</si>
  <si>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</si>
  <si>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</si>
  <si>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</si>
  <si>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</si>
  <si>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</si>
  <si>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</si>
  <si>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</si>
  <si>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</si>
  <si>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</si>
  <si>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</si>
  <si>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</si>
  <si>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</si>
  <si>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</si>
  <si>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</si>
  <si>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</si>
  <si>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</si>
  <si>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</si>
  <si>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</si>
  <si>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</si>
  <si>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</si>
  <si>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</si>
  <si>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</si>
  <si>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</si>
  <si>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</si>
  <si>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</si>
  <si>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</si>
  <si>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</si>
  <si>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</si>
  <si>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</si>
  <si>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</si>
  <si>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</si>
  <si>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</si>
  <si>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</si>
  <si>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</si>
  <si>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</si>
  <si>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</si>
  <si>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</si>
  <si>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</si>
  <si>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</si>
  <si>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</si>
  <si>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</si>
  <si>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</si>
  <si>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</si>
  <si>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</si>
  <si>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</si>
  <si>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</si>
  <si>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</si>
  <si>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</si>
  <si>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</si>
  <si>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</si>
  <si>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</si>
  <si>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</si>
  <si>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</si>
  <si>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</si>
  <si>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</si>
  <si>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</si>
  <si>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</si>
  <si>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</si>
  <si>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</si>
  <si>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</si>
  <si>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</si>
  <si>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</si>
  <si>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</si>
  <si>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</si>
  <si>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</si>
  <si>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</si>
  <si>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</si>
  <si>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</si>
  <si>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</si>
  <si>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</si>
  <si>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</si>
  <si>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</si>
  <si>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</si>
  <si>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</si>
  <si>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</si>
  <si>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</si>
  <si>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</si>
  <si>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</si>
  <si>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</si>
  <si>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</si>
  <si>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</si>
  <si>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</si>
  <si>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</si>
  <si>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</si>
  <si>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</si>
  <si>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</si>
  <si>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</si>
  <si>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</si>
  <si>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</si>
  <si>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</si>
  <si>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</si>
  <si>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</si>
  <si>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</si>
  <si>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</si>
  <si>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</si>
  <si>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</si>
  <si>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</si>
  <si>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</si>
  <si>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</si>
  <si>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</si>
  <si>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</si>
  <si>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</si>
  <si>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</si>
  <si>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</si>
  <si>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</si>
  <si>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</si>
  <si>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</si>
  <si>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</si>
  <si>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</si>
  <si>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</si>
  <si>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</si>
  <si>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</si>
  <si>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</si>
  <si>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</si>
  <si>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</si>
  <si>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</si>
  <si>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</si>
  <si>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</si>
  <si>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</si>
  <si>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</si>
  <si>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</si>
  <si>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</si>
  <si>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</si>
  <si>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</si>
  <si>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</si>
  <si>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</si>
  <si>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</si>
  <si>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</si>
  <si>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</si>
  <si>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</si>
  <si>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</si>
  <si>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</si>
  <si>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</si>
  <si>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</si>
  <si>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</si>
  <si>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</si>
  <si>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</si>
  <si>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</si>
  <si>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</si>
  <si>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</si>
  <si>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</si>
  <si>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</si>
  <si>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</si>
  <si>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</si>
  <si>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</si>
  <si>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</si>
  <si>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</si>
  <si>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</si>
  <si>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</si>
  <si>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</si>
  <si>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</si>
  <si>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</si>
  <si>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</si>
  <si>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</si>
  <si>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</si>
  <si>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</si>
  <si>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</si>
  <si>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</si>
  <si>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</si>
  <si>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</si>
  <si>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</si>
  <si>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</si>
  <si>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</si>
  <si>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</si>
  <si>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</si>
  <si>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</si>
  <si>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</si>
  <si>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</si>
  <si>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</si>
  <si>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</si>
  <si>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</si>
  <si>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</si>
  <si>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</si>
  <si>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</si>
  <si>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</si>
  <si>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</si>
  <si>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</si>
  <si>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</si>
  <si>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</si>
  <si>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</si>
  <si>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</si>
  <si>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</si>
  <si>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</si>
  <si>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</si>
  <si>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</si>
  <si>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</si>
  <si>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</si>
  <si>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</si>
  <si>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</si>
  <si>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</si>
  <si>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</si>
  <si>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</si>
  <si>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</si>
  <si>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</si>
  <si>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</si>
  <si>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</si>
  <si>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</si>
  <si>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</si>
  <si>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</si>
  <si>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</si>
  <si>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</si>
  <si>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</si>
  <si>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</si>
  <si>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</si>
  <si>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</si>
  <si>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</si>
  <si>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</si>
  <si>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</si>
  <si>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</si>
  <si>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</si>
  <si>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</si>
  <si>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</si>
  <si>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</si>
  <si>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</si>
  <si>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</si>
  <si>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</si>
  <si>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</si>
  <si>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</si>
  <si>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</si>
  <si>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</si>
  <si>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</si>
  <si>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</si>
  <si>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</si>
  <si>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</si>
  <si>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</si>
  <si>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</si>
  <si>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</si>
  <si>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</si>
  <si>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</si>
  <si>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</si>
  <si>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</si>
  <si>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</si>
  <si>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</si>
  <si>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</si>
  <si>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</si>
  <si>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</si>
  <si>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</si>
  <si>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</si>
  <si>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</si>
  <si>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</si>
  <si>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</si>
  <si>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</si>
  <si>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</si>
  <si>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</si>
  <si>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</si>
  <si>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</si>
  <si>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</si>
  <si>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</si>
  <si>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</si>
  <si>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</si>
  <si>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</si>
  <si>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</si>
  <si>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</si>
  <si>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</si>
  <si>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</si>
  <si>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</si>
  <si>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</si>
  <si>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</si>
  <si>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</si>
  <si>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</si>
  <si>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</si>
  <si>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</si>
  <si>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</si>
  <si>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</si>
  <si>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</si>
  <si>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</si>
  <si>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</si>
  <si>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</si>
  <si>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</si>
  <si>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</si>
  <si>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</si>
  <si>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</si>
  <si>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</si>
  <si>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</si>
  <si>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</si>
  <si>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</si>
  <si>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</si>
  <si>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</si>
  <si>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</si>
  <si>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</si>
  <si>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</si>
  <si>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</si>
  <si>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</si>
  <si>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</si>
  <si>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</si>
  <si>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</si>
  <si>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</si>
  <si>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</si>
  <si>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</si>
  <si>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</si>
  <si>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</si>
  <si>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</si>
  <si>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</si>
  <si>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</si>
  <si>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</si>
  <si>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</si>
  <si>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</si>
  <si>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</si>
  <si>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</si>
  <si>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</si>
  <si>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</si>
  <si>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</si>
  <si>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</si>
  <si>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</si>
  <si>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</si>
  <si>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</si>
  <si>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</si>
  <si>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</si>
  <si>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</si>
  <si>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</si>
  <si>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</si>
  <si>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</si>
  <si>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</si>
  <si>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</si>
  <si>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</si>
  <si>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</si>
  <si>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</si>
  <si>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</si>
  <si>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</si>
  <si>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</si>
  <si>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</si>
  <si>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</si>
  <si>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</si>
  <si>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</si>
  <si>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</si>
  <si>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</si>
  <si>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</si>
  <si>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</si>
  <si>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</si>
  <si>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</si>
  <si>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</si>
  <si>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</si>
  <si>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</si>
  <si>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</si>
  <si>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</si>
  <si>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</si>
  <si>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</si>
  <si>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</si>
  <si>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</si>
  <si>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</si>
  <si>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</si>
  <si>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</si>
  <si>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</si>
  <si>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</si>
  <si>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</si>
  <si>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</si>
  <si>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</si>
  <si>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</si>
  <si>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</si>
  <si>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</si>
  <si>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</si>
  <si>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</si>
  <si>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</si>
  <si>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</si>
  <si>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</si>
  <si>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</si>
  <si>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</si>
  <si>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</si>
  <si>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</si>
  <si>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</si>
  <si>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</si>
  <si>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</si>
  <si>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</si>
  <si>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</si>
  <si>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</si>
  <si>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</si>
  <si>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</si>
  <si>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</si>
  <si>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</si>
  <si>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</si>
  <si>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</si>
  <si>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</si>
  <si>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</si>
  <si>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</si>
  <si>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</si>
  <si>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</si>
  <si>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</si>
  <si>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</si>
  <si>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</si>
  <si>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</si>
  <si>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</si>
  <si>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</si>
  <si>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</si>
  <si>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</si>
  <si>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</si>
  <si>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</si>
  <si>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</si>
  <si>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</si>
  <si>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</si>
  <si>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</si>
  <si>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</si>
  <si>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</si>
  <si>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</si>
  <si>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</si>
  <si>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</si>
  <si>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</si>
  <si>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</si>
  <si>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</si>
  <si>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</si>
  <si>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</si>
  <si>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</si>
  <si>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</si>
  <si>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</si>
  <si>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</si>
  <si>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</si>
  <si>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</si>
  <si>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</si>
  <si>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</si>
  <si>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</si>
  <si>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</si>
  <si>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</si>
  <si>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</si>
  <si>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</si>
  <si>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</si>
  <si>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</si>
  <si>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</si>
  <si>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</si>
  <si>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</si>
  <si>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</si>
  <si>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</si>
  <si>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</si>
  <si>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</si>
  <si>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</si>
  <si>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</si>
  <si>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</si>
  <si>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</si>
  <si>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</si>
  <si>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</si>
  <si>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</si>
  <si>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</si>
  <si>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</si>
  <si>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</si>
  <si>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</si>
  <si>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</si>
  <si>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</si>
  <si>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</si>
  <si>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</si>
  <si>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</si>
  <si>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</si>
  <si>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</si>
  <si>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</si>
  <si>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</si>
  <si>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</si>
  <si>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</si>
  <si>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</si>
  <si>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</si>
  <si>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</si>
  <si>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</si>
  <si>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</si>
  <si>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</si>
  <si>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</si>
  <si>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</si>
  <si>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</si>
  <si>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</si>
  <si>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</si>
  <si>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</si>
  <si>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</si>
  <si>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</si>
  <si>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</si>
  <si>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</si>
  <si>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</si>
  <si>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</si>
  <si>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</si>
  <si>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</si>
  <si>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</si>
  <si>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</si>
  <si>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</si>
  <si>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</si>
  <si>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</si>
  <si>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</si>
  <si>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</si>
  <si>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</si>
  <si>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</si>
  <si>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</si>
  <si>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</si>
  <si>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</si>
  <si>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</si>
  <si>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</si>
  <si>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</si>
  <si>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</si>
  <si>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</si>
  <si>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</si>
  <si>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</si>
  <si>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</si>
  <si>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</si>
  <si>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</si>
  <si>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</si>
  <si>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</si>
  <si>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</si>
  <si>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</si>
  <si>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</si>
  <si>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</si>
  <si>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</si>
  <si>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</si>
  <si>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</si>
  <si>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</si>
  <si>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</si>
  <si>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</si>
  <si>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</si>
  <si>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</si>
  <si>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</si>
  <si>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</si>
  <si>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</si>
  <si>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</si>
  <si>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</si>
  <si>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</si>
  <si>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</si>
  <si>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</si>
  <si>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</si>
  <si>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</si>
  <si>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</si>
  <si>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</si>
  <si>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</si>
  <si>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</si>
  <si>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</si>
  <si>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</si>
  <si>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</si>
  <si>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</si>
  <si>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</si>
  <si>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</si>
  <si>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</si>
  <si>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</si>
  <si>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</si>
  <si>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</si>
  <si>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</si>
  <si>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</si>
  <si>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</si>
  <si>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</si>
  <si>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</si>
  <si>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</si>
  <si>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</si>
  <si>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</si>
  <si>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</si>
  <si>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</si>
  <si>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</si>
  <si>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</si>
  <si>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</si>
  <si>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</si>
  <si>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</si>
  <si>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</si>
  <si>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</si>
  <si>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</si>
  <si>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</si>
  <si>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</si>
  <si>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</si>
  <si>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</si>
  <si>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</si>
  <si>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</si>
  <si>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</si>
  <si>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</si>
  <si>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</si>
  <si>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</si>
  <si>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</si>
  <si>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</si>
  <si>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</si>
  <si>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</si>
  <si>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</si>
  <si>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</si>
  <si>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</si>
  <si>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</si>
  <si>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</si>
  <si>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</si>
  <si>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</si>
  <si>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</si>
  <si>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</si>
  <si>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</si>
  <si>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</si>
  <si>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</si>
  <si>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</si>
  <si>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</si>
  <si>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</si>
  <si>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</si>
  <si>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</si>
  <si>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</si>
  <si>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</si>
  <si>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</si>
  <si>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</si>
  <si>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</si>
  <si>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</si>
  <si>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</si>
  <si>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</si>
  <si>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</si>
  <si>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</si>
  <si>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</si>
  <si>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</si>
  <si>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</si>
  <si>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</si>
  <si>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</si>
  <si>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</si>
  <si>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</si>
  <si>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</si>
  <si>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</si>
  <si>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</si>
  <si>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</si>
  <si>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</si>
  <si>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</si>
  <si>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</si>
  <si>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</si>
  <si>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</si>
  <si>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</si>
  <si>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</si>
  <si>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</si>
  <si>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</si>
  <si>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</si>
  <si>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</si>
  <si>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</si>
  <si>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</si>
  <si>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</si>
  <si>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</si>
  <si>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</si>
  <si>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</si>
  <si>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</si>
  <si>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</si>
  <si>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</si>
  <si>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</si>
  <si>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</si>
  <si>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</si>
  <si>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</si>
  <si>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</si>
  <si>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</si>
  <si>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</si>
  <si>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</si>
  <si>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</si>
  <si>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</si>
  <si>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</si>
  <si>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</si>
  <si>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</si>
  <si>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</si>
  <si>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</si>
  <si>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</si>
  <si>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</si>
  <si>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</si>
  <si>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</si>
  <si>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</si>
  <si>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</si>
  <si>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</si>
  <si>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</si>
  <si>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</si>
  <si>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</si>
  <si>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</si>
  <si>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</si>
  <si>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</si>
  <si>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</si>
  <si>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</si>
  <si>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</si>
  <si>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</si>
  <si>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</si>
  <si>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</si>
  <si>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</si>
  <si>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</si>
  <si>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</si>
  <si>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</si>
  <si>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</si>
  <si>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</si>
  <si>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</si>
  <si>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</si>
  <si>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</si>
  <si>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</si>
  <si>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</si>
  <si>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</si>
  <si>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</si>
  <si>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</si>
  <si>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</si>
  <si>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</si>
  <si>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</si>
  <si>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</si>
  <si>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</si>
  <si>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</si>
  <si>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</si>
  <si>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</si>
  <si>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</si>
  <si>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</si>
  <si>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</si>
  <si>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</si>
  <si>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</si>
  <si>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</si>
  <si>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</si>
  <si>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</si>
  <si>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</si>
  <si>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</si>
  <si>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</si>
  <si>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</si>
  <si>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</si>
  <si>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</si>
  <si>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</si>
  <si>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</si>
  <si>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</si>
  <si>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</si>
  <si>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</si>
  <si>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</si>
  <si>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</si>
  <si>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</si>
  <si>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</si>
  <si>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</si>
  <si>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</si>
  <si>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</si>
  <si>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</si>
  <si>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</si>
  <si>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</si>
  <si>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</si>
  <si>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</si>
  <si>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</si>
  <si>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</si>
  <si>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</si>
  <si>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</si>
  <si>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</si>
  <si>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</si>
  <si>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</si>
  <si>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</si>
  <si>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</si>
  <si>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</si>
  <si>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</si>
  <si>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</si>
  <si>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</si>
  <si>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</si>
  <si>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</si>
  <si>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</si>
  <si>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</si>
  <si>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</si>
  <si>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</si>
  <si>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</si>
  <si>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</si>
  <si>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</si>
  <si>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</si>
  <si>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</si>
  <si>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</si>
  <si>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</si>
  <si>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</si>
  <si>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</si>
  <si>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</si>
  <si>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</si>
  <si>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</si>
  <si>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</si>
  <si>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</si>
  <si>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</si>
  <si>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</si>
  <si>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</si>
  <si>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</si>
  <si>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</si>
  <si>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</si>
  <si>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</si>
  <si>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</si>
  <si>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</si>
  <si>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</si>
  <si>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</si>
  <si>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</si>
  <si>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</si>
  <si>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</si>
  <si>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</si>
  <si>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</si>
  <si>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</si>
  <si>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</si>
  <si>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</si>
  <si>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</si>
  <si>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</si>
  <si>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</si>
  <si>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</si>
  <si>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</si>
  <si>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</si>
  <si>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</si>
  <si>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</si>
  <si>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</si>
  <si>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</si>
  <si>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</si>
  <si>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</si>
  <si>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</si>
  <si>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</si>
  <si>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</si>
  <si>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</si>
  <si>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</si>
  <si>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</si>
  <si>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</si>
  <si>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</si>
  <si>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</si>
  <si>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</si>
  <si>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</si>
  <si>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</si>
  <si>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</si>
  <si>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</si>
  <si>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</si>
  <si>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</si>
  <si>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</si>
  <si>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</si>
  <si>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</si>
  <si>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</si>
  <si>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</si>
  <si>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</si>
  <si>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</si>
  <si>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</si>
  <si>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</si>
  <si>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</si>
  <si>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</si>
  <si>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</si>
  <si>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</si>
  <si>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</si>
  <si>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</si>
  <si>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</si>
  <si>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</si>
  <si>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</si>
  <si>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</si>
  <si>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</si>
  <si>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</si>
  <si>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</si>
  <si>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</si>
  <si>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</si>
  <si>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</si>
  <si>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</si>
  <si>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</si>
  <si>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</si>
  <si>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</si>
  <si>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</si>
  <si>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</si>
  <si>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</si>
  <si>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</si>
  <si>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</si>
  <si>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</si>
  <si>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</si>
  <si>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</si>
  <si>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</si>
  <si>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</si>
  <si>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</si>
  <si>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</si>
  <si>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</si>
  <si>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</si>
  <si>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</si>
  <si>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</si>
  <si>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</si>
  <si>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</si>
  <si>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</si>
  <si>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</si>
  <si>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</si>
  <si>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</si>
  <si>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</si>
  <si>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</si>
  <si>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</si>
  <si>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</si>
  <si>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</si>
  <si>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</si>
  <si>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</si>
  <si>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</si>
  <si>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</si>
  <si>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</si>
  <si>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</si>
  <si>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</si>
  <si>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</si>
  <si>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</si>
  <si>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</si>
  <si>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</si>
  <si>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</si>
  <si>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</si>
  <si>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</si>
  <si>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</si>
  <si>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</si>
  <si>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</si>
  <si>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</si>
  <si>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</si>
  <si>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</si>
  <si>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</si>
  <si>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</si>
  <si>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</si>
  <si>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</si>
  <si>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</si>
  <si>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</si>
  <si>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</si>
  <si>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</si>
  <si>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</si>
  <si>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</si>
  <si>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</si>
  <si>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</si>
  <si>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</si>
  <si>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</si>
  <si>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</si>
  <si>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</si>
  <si>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</si>
  <si>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</si>
  <si>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</si>
  <si>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</si>
  <si>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</si>
  <si>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</si>
  <si>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</si>
  <si>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</si>
  <si>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</si>
  <si>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</si>
  <si>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</si>
  <si>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</si>
  <si>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</si>
  <si>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</si>
  <si>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</si>
  <si>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</si>
  <si>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</si>
  <si>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</si>
  <si>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</si>
  <si>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</si>
  <si>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</si>
  <si>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</si>
  <si>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</si>
  <si>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</si>
  <si>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</si>
  <si>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</si>
  <si>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</si>
  <si>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</si>
  <si>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</si>
  <si>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</si>
  <si>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</si>
  <si>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</si>
  <si>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</si>
  <si>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</si>
  <si>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</si>
  <si>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</si>
  <si>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</si>
  <si>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</si>
  <si>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</si>
  <si>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</si>
  <si>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</si>
  <si>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</si>
  <si>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</si>
  <si>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</si>
  <si>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</si>
  <si>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</si>
  <si>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</si>
  <si>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</si>
  <si>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</si>
  <si>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</si>
  <si>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</si>
  <si>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</si>
  <si>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</si>
  <si>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</si>
  <si>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</si>
  <si>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</si>
  <si>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</si>
  <si>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</si>
  <si>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</si>
  <si>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</si>
  <si>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</si>
  <si>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</si>
  <si>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</si>
  <si>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</si>
  <si>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</si>
  <si>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</si>
  <si>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</si>
  <si>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</si>
  <si>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</si>
  <si>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</si>
  <si>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</si>
  <si>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</si>
  <si>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</si>
  <si>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</si>
  <si>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</si>
  <si>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</si>
  <si>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</si>
  <si>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</si>
  <si>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</si>
  <si>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</si>
  <si>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</si>
  <si>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</si>
  <si>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</si>
  <si>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</si>
  <si>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</si>
  <si>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</si>
  <si>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</si>
  <si>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</si>
  <si>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</si>
  <si>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</si>
  <si>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</si>
  <si>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</si>
  <si>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</si>
  <si>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</si>
  <si>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</si>
  <si>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</si>
  <si>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</si>
  <si>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</si>
  <si>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</si>
  <si>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</si>
  <si>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</si>
  <si>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</si>
  <si>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</si>
  <si>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</si>
  <si>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</si>
  <si>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</si>
  <si>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</si>
  <si>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</si>
  <si>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</si>
  <si>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</si>
  <si>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</si>
  <si>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</si>
  <si>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</si>
  <si>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</si>
  <si>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</si>
  <si>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</si>
  <si>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</si>
  <si>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</si>
  <si>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</si>
  <si>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</si>
  <si>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</si>
  <si>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</si>
  <si>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</si>
  <si>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</si>
  <si>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</si>
  <si>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</si>
  <si>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</si>
  <si>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</si>
  <si>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</si>
  <si>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</si>
  <si>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</si>
  <si>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</si>
  <si>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</si>
  <si>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</si>
  <si>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</si>
  <si>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</si>
  <si>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</si>
  <si>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</si>
  <si>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</si>
  <si>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</si>
  <si>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</si>
  <si>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</si>
  <si>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</si>
  <si>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</si>
  <si>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</si>
  <si>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</si>
  <si>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</si>
  <si>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</si>
  <si>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</si>
  <si>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</si>
  <si>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</si>
  <si>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</si>
  <si>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</si>
  <si>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</si>
  <si>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</si>
  <si>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</si>
  <si>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</si>
  <si>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</si>
  <si>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</si>
  <si>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</si>
  <si>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</si>
  <si>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</si>
  <si>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</si>
  <si>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</si>
  <si>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</si>
  <si>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</si>
  <si>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</si>
  <si>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</si>
  <si>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</si>
  <si>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</si>
  <si>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</si>
  <si>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</si>
  <si>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</si>
  <si>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</si>
  <si>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</si>
  <si>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</si>
  <si>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</si>
  <si>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</si>
  <si>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</si>
  <si>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</si>
  <si>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</si>
  <si>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</si>
  <si>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</si>
  <si>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</si>
  <si>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</si>
  <si>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</si>
  <si>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</si>
  <si>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</si>
  <si>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</si>
  <si>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</si>
  <si>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</si>
  <si>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</si>
  <si>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</si>
  <si>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</si>
  <si>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</si>
  <si>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</si>
  <si>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</si>
  <si>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</si>
  <si>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</si>
  <si>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</si>
  <si>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</si>
  <si>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</si>
  <si>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</si>
  <si>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</si>
  <si>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</si>
  <si>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</si>
  <si>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</si>
  <si>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</si>
  <si>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</si>
  <si>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</si>
  <si>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</si>
  <si>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</si>
  <si>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</si>
  <si>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</si>
  <si>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</si>
  <si>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</si>
  <si>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</si>
  <si>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</si>
  <si>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</si>
  <si>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</si>
  <si>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</si>
  <si>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</si>
  <si>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</si>
  <si>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</si>
  <si>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</si>
  <si>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</si>
  <si>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</si>
  <si>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</si>
  <si>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</si>
  <si>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</si>
  <si>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</si>
  <si>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</si>
  <si>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</si>
  <si>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</si>
  <si>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</si>
  <si>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</si>
  <si>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</si>
  <si>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</si>
  <si>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</si>
  <si>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</si>
  <si>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</si>
  <si>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</si>
  <si>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</si>
  <si>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</si>
  <si>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</si>
  <si>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</si>
  <si>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</si>
  <si>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</si>
  <si>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</si>
  <si>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</si>
  <si>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</si>
  <si>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</si>
  <si>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</si>
  <si>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</si>
  <si>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</si>
  <si>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</si>
  <si>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</si>
  <si>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</si>
  <si>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</si>
  <si>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</si>
  <si>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</si>
  <si>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</si>
  <si>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</si>
  <si>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</si>
  <si>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</si>
  <si>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</si>
  <si>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</si>
  <si>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</si>
  <si>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</si>
  <si>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</si>
  <si>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</si>
  <si>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</si>
  <si>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</si>
  <si>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</si>
  <si>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</si>
  <si>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</si>
  <si>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</si>
  <si>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</si>
  <si>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</si>
  <si>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</si>
  <si>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</si>
  <si>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</si>
  <si>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</si>
  <si>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</si>
  <si>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</si>
  <si>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</si>
  <si>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</si>
  <si>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</si>
  <si>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</si>
  <si>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</si>
  <si>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</si>
  <si>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</si>
  <si>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</si>
  <si>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</si>
  <si>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</si>
  <si>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</si>
  <si>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</si>
  <si>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</si>
  <si>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</si>
  <si>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</si>
  <si>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</si>
  <si>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</si>
  <si>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</si>
  <si>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</si>
  <si>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</si>
  <si>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</si>
  <si>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</si>
  <si>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</si>
  <si>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</si>
  <si>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</si>
  <si>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</si>
  <si>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</si>
  <si>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</si>
  <si>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</si>
  <si>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</si>
  <si>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</si>
  <si>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</si>
  <si>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</si>
  <si>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</si>
  <si>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</si>
  <si>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</si>
  <si>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</si>
  <si>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</si>
  <si>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</si>
  <si>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</si>
  <si>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</si>
  <si>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</si>
  <si>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</si>
  <si>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</si>
  <si>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</si>
  <si>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</si>
  <si>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</si>
  <si>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</si>
  <si>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</si>
  <si>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</si>
  <si>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</si>
  <si>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</si>
  <si>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</si>
  <si>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</si>
  <si>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</si>
  <si>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</si>
  <si>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</si>
  <si>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</si>
  <si>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</si>
  <si>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</si>
  <si>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</si>
  <si>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</si>
  <si>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</si>
  <si>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</si>
  <si>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</si>
  <si>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</si>
  <si>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</si>
  <si>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</si>
  <si>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</si>
  <si>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</si>
  <si>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</si>
  <si>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</si>
  <si>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</si>
  <si>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</si>
  <si>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</si>
  <si>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</si>
  <si>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</si>
  <si>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</si>
  <si>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</si>
  <si>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</si>
  <si>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</si>
  <si>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</si>
  <si>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</si>
  <si>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</si>
  <si>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</si>
  <si>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</si>
  <si>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</si>
  <si>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</si>
  <si>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</si>
  <si>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</si>
  <si>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</si>
  <si>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</si>
  <si>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</si>
  <si>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</si>
  <si>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</si>
  <si>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</si>
  <si>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</si>
  <si>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</si>
  <si>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</si>
  <si>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</si>
  <si>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</si>
  <si>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</si>
  <si>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</si>
  <si>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</si>
  <si>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</si>
  <si>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</si>
  <si>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</si>
  <si>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</si>
  <si>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</si>
  <si>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</si>
  <si>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</si>
  <si>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</si>
  <si>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</si>
  <si>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</si>
  <si>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</si>
  <si>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</si>
  <si>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</si>
  <si>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</si>
  <si>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</si>
  <si>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</si>
  <si>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</si>
  <si>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</si>
  <si>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</si>
  <si>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</si>
  <si>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</si>
  <si>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</si>
  <si>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</si>
  <si>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</si>
  <si>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</si>
  <si>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</si>
  <si>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</si>
  <si>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</si>
  <si>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</si>
  <si>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</si>
  <si>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</si>
  <si>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</si>
  <si>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</si>
  <si>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</si>
  <si>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</si>
  <si>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</si>
  <si>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</si>
  <si>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</si>
  <si>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</si>
  <si>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</si>
  <si>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</si>
  <si>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</si>
  <si>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</si>
  <si>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</si>
  <si>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</si>
  <si>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</si>
  <si>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</si>
  <si>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</si>
  <si>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</si>
  <si>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</si>
  <si>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</si>
  <si>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</si>
  <si>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</si>
  <si>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</si>
  <si>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</si>
  <si>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</si>
  <si>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</si>
  <si>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</si>
  <si>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</si>
  <si>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</si>
  <si>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</si>
  <si>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</si>
  <si>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</si>
  <si>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</si>
  <si>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</si>
  <si>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</si>
  <si>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</si>
  <si>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</si>
  <si>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</si>
  <si>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</si>
  <si>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</si>
  <si>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</si>
  <si>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</si>
  <si>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</si>
  <si>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</si>
  <si>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</si>
  <si>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</si>
  <si>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</si>
  <si>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</si>
  <si>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</si>
  <si>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</si>
  <si>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</si>
  <si>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</si>
  <si>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</si>
  <si>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</si>
  <si>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</si>
  <si>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</si>
  <si>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</si>
  <si>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</si>
  <si>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</si>
  <si>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</si>
  <si>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</si>
  <si>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</si>
  <si>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</si>
  <si>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</si>
  <si>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</si>
  <si>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</si>
  <si>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</si>
  <si>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</si>
  <si>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</si>
  <si>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</si>
  <si>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</si>
  <si>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</si>
  <si>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</si>
  <si>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</si>
  <si>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</si>
  <si>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</si>
  <si>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</si>
  <si>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</si>
  <si>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</si>
  <si>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</si>
  <si>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</si>
  <si>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</si>
  <si>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</si>
  <si>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</si>
  <si>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</si>
  <si>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</si>
  <si>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</si>
  <si>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</si>
  <si>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</si>
  <si>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</si>
  <si>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</si>
  <si>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</si>
  <si>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</si>
  <si>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</si>
  <si>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</si>
  <si>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</si>
  <si>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</si>
  <si>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</si>
  <si>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</si>
  <si>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</si>
  <si>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</si>
  <si>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</si>
  <si>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</si>
  <si>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</si>
  <si>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</si>
  <si>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</si>
  <si>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</si>
  <si>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</si>
  <si>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</si>
  <si>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</si>
  <si>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</si>
  <si>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</si>
  <si>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</si>
  <si>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</si>
  <si>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</si>
  <si>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</si>
  <si>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</si>
  <si>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</si>
  <si>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</si>
  <si>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</si>
  <si>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</si>
  <si>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</si>
  <si>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</si>
  <si>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</si>
  <si>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</si>
  <si>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</si>
  <si>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</si>
  <si>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</si>
  <si>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</si>
  <si>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</si>
  <si>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</si>
  <si>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</si>
  <si>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</si>
  <si>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</si>
  <si>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</si>
  <si>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</si>
  <si>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</si>
  <si>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</si>
  <si>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</si>
  <si>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</si>
  <si>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</si>
  <si>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</si>
  <si>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</si>
  <si>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</si>
  <si>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</si>
  <si>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</si>
  <si>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</si>
  <si>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</si>
  <si>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</si>
  <si>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</si>
  <si>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</si>
  <si>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</si>
  <si>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</si>
  <si>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</si>
  <si>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</si>
  <si>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</si>
  <si>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</si>
  <si>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</si>
  <si>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</si>
  <si>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</si>
  <si>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</si>
  <si>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</si>
  <si>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</si>
  <si>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</si>
  <si>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</si>
  <si>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</si>
  <si>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</si>
  <si>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</si>
  <si>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</si>
  <si>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</si>
  <si>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</si>
  <si>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</si>
  <si>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</si>
  <si>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</si>
  <si>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</si>
  <si>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</si>
  <si>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</si>
  <si>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</si>
  <si>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</si>
  <si>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</si>
  <si>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</si>
  <si>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</si>
  <si>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</si>
  <si>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</si>
  <si>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</si>
  <si>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</si>
  <si>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</si>
  <si>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</si>
  <si>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</si>
  <si>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</si>
  <si>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</si>
  <si>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</si>
  <si>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</si>
  <si>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</si>
  <si>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</si>
  <si>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</si>
  <si>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</si>
  <si>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</si>
  <si>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</si>
  <si>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</si>
  <si>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</si>
  <si>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</si>
  <si>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</si>
  <si>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</si>
  <si>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</si>
  <si>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</si>
  <si>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</si>
  <si>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</si>
  <si>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</si>
  <si>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</si>
  <si>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</si>
  <si>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</si>
  <si>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</si>
  <si>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</si>
  <si>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</si>
  <si>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</si>
  <si>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</si>
  <si>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</si>
  <si>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</si>
  <si>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</si>
  <si>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</si>
  <si>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</si>
  <si>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</si>
  <si>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</si>
  <si>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</si>
  <si>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</si>
  <si>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</si>
  <si>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</si>
  <si>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</si>
  <si>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</si>
  <si>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</si>
  <si>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</si>
  <si>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</si>
  <si>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</si>
  <si>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</si>
  <si>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</si>
  <si>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</si>
  <si>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</si>
  <si>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</si>
  <si>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</si>
  <si>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</si>
  <si>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</si>
  <si>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</si>
  <si>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</si>
  <si>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</si>
  <si>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</si>
  <si>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</si>
  <si>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</si>
  <si>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</si>
  <si>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</si>
  <si>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</si>
  <si>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</si>
  <si>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</si>
  <si>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</si>
  <si>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</si>
  <si>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</si>
  <si>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</si>
  <si>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</si>
  <si>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</si>
  <si>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</si>
  <si>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</si>
  <si>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</si>
  <si>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</si>
  <si>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</si>
  <si>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</si>
  <si>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</si>
  <si>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</si>
  <si>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</si>
  <si>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</si>
  <si>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</si>
  <si>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</si>
  <si>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</si>
  <si>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</si>
  <si>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</si>
  <si>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</si>
  <si>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</si>
  <si>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</si>
  <si>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</si>
  <si>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</si>
  <si>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</si>
  <si>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</si>
  <si>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</si>
  <si>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</si>
  <si>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</si>
  <si>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</si>
  <si>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</si>
  <si>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</si>
  <si>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</si>
  <si>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</si>
  <si>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</si>
  <si>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</si>
  <si>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</si>
  <si>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</si>
  <si>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</si>
  <si>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</si>
  <si>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</si>
  <si>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</si>
  <si>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</si>
  <si>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</si>
  <si>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</si>
  <si>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</si>
  <si>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</si>
  <si>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</si>
  <si>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</si>
  <si>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</si>
  <si>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</si>
  <si>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</si>
  <si>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</si>
  <si>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</si>
  <si>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</si>
  <si>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</si>
  <si>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</si>
  <si>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</si>
  <si>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</si>
  <si>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</si>
  <si>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</si>
  <si>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</si>
  <si>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</si>
  <si>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</si>
  <si>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</si>
  <si>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</si>
  <si>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</si>
  <si>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</si>
  <si>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</si>
  <si>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</si>
  <si>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</si>
  <si>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</si>
  <si>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</si>
  <si>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</si>
  <si>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</si>
  <si>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</si>
  <si>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</si>
  <si>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</si>
  <si>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</si>
  <si>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</si>
  <si>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</si>
  <si>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</si>
  <si>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</si>
  <si>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</si>
  <si>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</si>
  <si>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</si>
  <si>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</si>
  <si>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</si>
  <si>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</si>
  <si>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</si>
  <si>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</si>
  <si>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</si>
  <si>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</si>
  <si>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</si>
  <si>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</si>
  <si>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</si>
  <si>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</si>
  <si>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</si>
  <si>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</si>
  <si>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</si>
  <si>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</si>
  <si>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</si>
  <si>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</si>
  <si>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</si>
  <si>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</si>
  <si>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</si>
  <si>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</si>
  <si>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</si>
  <si>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</si>
  <si>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</si>
  <si>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</si>
  <si>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</si>
  <si>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</si>
  <si>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</si>
  <si>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</si>
  <si>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</si>
  <si>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</si>
  <si>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</si>
  <si>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</si>
  <si>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</si>
  <si>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</si>
  <si>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</si>
  <si>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</si>
  <si>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</si>
  <si>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</si>
  <si>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</si>
  <si>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</si>
  <si>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</si>
  <si>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</si>
  <si>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</si>
  <si>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</si>
  <si>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</si>
  <si>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</si>
  <si>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</si>
  <si>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</si>
  <si>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</si>
  <si>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</si>
  <si>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</si>
  <si>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</si>
  <si>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</si>
  <si>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</si>
  <si>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</si>
  <si>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</si>
  <si>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</si>
  <si>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</si>
  <si>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</si>
  <si>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</si>
  <si>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</si>
  <si>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</si>
  <si>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</si>
  <si>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</si>
  <si>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</si>
  <si>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</si>
  <si>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</si>
  <si>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</si>
  <si>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</si>
  <si>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</si>
  <si>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</si>
  <si>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</si>
  <si>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</si>
  <si>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</si>
  <si>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</si>
  <si>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</si>
  <si>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</si>
  <si>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</si>
  <si>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</si>
  <si>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</si>
  <si>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</si>
  <si>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</si>
  <si>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</si>
  <si>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</si>
  <si>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</si>
  <si>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</si>
  <si>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</si>
  <si>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</si>
  <si>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</si>
  <si>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</si>
  <si>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</si>
  <si>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</si>
  <si>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</si>
  <si>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</si>
  <si>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</si>
  <si>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</si>
  <si>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</si>
  <si>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</si>
  <si>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</si>
  <si>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</si>
  <si>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</si>
  <si>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</si>
  <si>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</si>
  <si>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</si>
  <si>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</si>
  <si>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</si>
  <si>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</si>
  <si>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</si>
  <si>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</si>
  <si>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</si>
  <si>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</si>
  <si>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</si>
  <si>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</si>
  <si>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</si>
  <si>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</si>
  <si>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</si>
  <si>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</si>
  <si>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</si>
  <si>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</si>
  <si>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</si>
  <si>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</si>
  <si>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</si>
  <si>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</si>
  <si>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</si>
  <si>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</si>
  <si>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</si>
  <si>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</si>
  <si>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</si>
  <si>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</si>
  <si>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</si>
  <si>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</si>
  <si>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</si>
  <si>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</si>
  <si>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</si>
  <si>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</si>
  <si>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</si>
  <si>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</si>
  <si>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</si>
  <si>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</si>
  <si>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</si>
  <si>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</si>
  <si>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</si>
  <si>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</si>
  <si>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</si>
  <si>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</si>
  <si>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</si>
  <si>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</si>
  <si>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</si>
  <si>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</si>
  <si>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</si>
  <si>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</si>
  <si>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</si>
  <si>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</si>
  <si>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</si>
  <si>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</si>
  <si>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</si>
  <si>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</si>
  <si>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</si>
  <si>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</si>
  <si>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</si>
  <si>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</si>
  <si>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</si>
  <si>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</si>
  <si>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</si>
  <si>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</si>
  <si>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</si>
  <si>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</si>
  <si>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</si>
  <si>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</si>
  <si>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</si>
  <si>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</si>
  <si>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</si>
  <si>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</si>
  <si>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</si>
  <si>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</si>
  <si>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</si>
  <si>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</si>
  <si>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</si>
  <si>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</si>
  <si>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</si>
  <si>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</si>
  <si>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</si>
  <si>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</si>
  <si>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</si>
  <si>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</si>
  <si>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</si>
  <si>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</si>
  <si>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</si>
  <si>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</si>
  <si>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</si>
  <si>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</si>
  <si>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</si>
  <si>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</si>
  <si>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</si>
  <si>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</si>
  <si>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</si>
  <si>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</si>
  <si>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</si>
  <si>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</si>
  <si>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</si>
  <si>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</si>
  <si>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</si>
  <si>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</si>
  <si>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</si>
  <si>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</si>
  <si>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</si>
  <si>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</si>
  <si>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</si>
  <si>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</si>
  <si>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</si>
  <si>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</si>
  <si>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</si>
  <si>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</si>
  <si>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</si>
  <si>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</si>
  <si>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</si>
  <si>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</si>
  <si>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</si>
  <si>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</si>
  <si>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</si>
  <si>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</si>
  <si>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</si>
  <si>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</si>
  <si>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</si>
  <si>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</si>
  <si>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</si>
  <si>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</si>
  <si>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</si>
  <si>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</si>
  <si>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</si>
  <si>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</si>
  <si>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</si>
  <si>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</si>
  <si>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</si>
  <si>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</si>
  <si>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</si>
  <si>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</si>
  <si>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</si>
  <si>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</si>
  <si>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</si>
  <si>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</si>
  <si>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</si>
  <si>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</si>
  <si>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</si>
  <si>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</si>
  <si>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</si>
  <si>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</si>
  <si>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</si>
  <si>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</si>
  <si>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</si>
  <si>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</si>
  <si>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</si>
  <si>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</si>
  <si>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</si>
  <si>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</si>
  <si>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</si>
  <si>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</si>
  <si>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</si>
  <si>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</si>
  <si>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</si>
  <si>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</si>
  <si>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</si>
  <si>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</si>
  <si>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</si>
  <si>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</si>
  <si>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</si>
  <si>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</si>
  <si>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</si>
  <si>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</si>
  <si>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</si>
  <si>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</si>
  <si>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</si>
  <si>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</si>
  <si>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</si>
  <si>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</si>
  <si>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</si>
  <si>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</si>
  <si>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</si>
  <si>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</si>
  <si>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</si>
  <si>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</si>
  <si>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</si>
  <si>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</si>
  <si>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</si>
  <si>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</si>
  <si>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</si>
  <si>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</si>
  <si>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</si>
  <si>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</si>
  <si>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</si>
  <si>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</si>
  <si>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</si>
  <si>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</si>
  <si>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</si>
  <si>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</si>
  <si>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</si>
  <si>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</si>
  <si>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</si>
  <si>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</si>
  <si>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</si>
  <si>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</si>
  <si>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</si>
  <si>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</si>
  <si>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</si>
  <si>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</si>
  <si>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</si>
  <si>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</si>
  <si>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</si>
  <si>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</si>
  <si>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</si>
  <si>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</si>
  <si>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</si>
  <si>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</si>
  <si>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</si>
  <si>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</si>
  <si>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</si>
  <si>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</si>
  <si>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</si>
  <si>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</si>
  <si>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</si>
  <si>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</si>
  <si>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</si>
  <si>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</si>
  <si>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</si>
  <si>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</si>
  <si>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</si>
  <si>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</si>
  <si>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</si>
  <si>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</si>
  <si>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</si>
  <si>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</si>
  <si>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</si>
  <si>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</si>
  <si>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</si>
  <si>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</si>
  <si>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</si>
  <si>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</si>
  <si>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</si>
  <si>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</si>
  <si>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</si>
  <si>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</si>
  <si>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</si>
  <si>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</si>
  <si>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</si>
  <si>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</si>
  <si>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</si>
  <si>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</si>
  <si>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</si>
  <si>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</si>
  <si>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</si>
  <si>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</si>
  <si>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</si>
  <si>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</si>
  <si>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</si>
  <si>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</si>
  <si>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</si>
  <si>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</si>
  <si>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</si>
  <si>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</si>
  <si>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</si>
  <si>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</si>
  <si>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</si>
  <si>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</si>
  <si>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</si>
  <si>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</si>
  <si>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</si>
  <si>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</si>
  <si>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</si>
  <si>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</si>
  <si>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</si>
  <si>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</si>
  <si>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</si>
  <si>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</si>
  <si>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</si>
  <si>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</si>
  <si>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</si>
  <si>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</si>
  <si>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</si>
  <si>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</si>
  <si>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</si>
  <si>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</si>
  <si>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</si>
  <si>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</si>
  <si>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</si>
  <si>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</si>
  <si>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</si>
  <si>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</si>
  <si>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</si>
  <si>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</si>
  <si>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</si>
  <si>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</si>
  <si>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</si>
  <si>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</si>
  <si>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</si>
  <si>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</si>
  <si>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</si>
  <si>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</si>
  <si>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</si>
  <si>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</si>
  <si>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</si>
  <si>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</si>
  <si>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</si>
  <si>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</si>
  <si>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</si>
  <si>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</si>
  <si>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</si>
  <si>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</si>
  <si>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</si>
  <si>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</si>
  <si>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</si>
  <si>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</si>
  <si>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</si>
  <si>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</si>
  <si>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</si>
  <si>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</si>
  <si>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</si>
  <si>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</si>
  <si>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</si>
  <si>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</si>
  <si>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</si>
  <si>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</si>
  <si>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</si>
  <si>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</si>
  <si>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</si>
  <si>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</si>
  <si>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</si>
  <si>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</si>
  <si>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</si>
  <si>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</si>
  <si>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</si>
  <si>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</si>
  <si>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</si>
  <si>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</si>
  <si>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</si>
  <si>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</si>
  <si>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</si>
  <si>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</si>
  <si>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</si>
  <si>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</si>
  <si>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</si>
  <si>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</si>
  <si>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</si>
  <si>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</si>
  <si>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</si>
  <si>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</si>
  <si>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</si>
  <si>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</si>
  <si>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</si>
  <si>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</si>
  <si>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</si>
  <si>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</si>
  <si>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</si>
  <si>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</si>
  <si>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</si>
  <si>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</si>
  <si>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</si>
  <si>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</si>
  <si>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</si>
  <si>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</si>
  <si>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</si>
  <si>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</si>
  <si>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</si>
  <si>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</si>
  <si>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</si>
  <si>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</si>
  <si>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</si>
  <si>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</si>
  <si>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</si>
  <si>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</si>
  <si>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</si>
  <si>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</si>
  <si>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</si>
  <si>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</si>
  <si>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</si>
  <si>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</si>
  <si>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</si>
  <si>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</si>
  <si>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</si>
  <si>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</si>
  <si>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</si>
  <si>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</si>
  <si>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</si>
  <si>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</si>
  <si>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</si>
  <si>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</si>
  <si>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</si>
  <si>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</si>
  <si>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</si>
  <si>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</si>
  <si>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</si>
  <si>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</si>
  <si>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</si>
  <si>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</si>
  <si>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</si>
  <si>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</si>
  <si>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</si>
  <si>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</si>
  <si>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</si>
  <si>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</si>
  <si>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</si>
  <si>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</si>
  <si>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</si>
  <si>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</si>
  <si>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</si>
  <si>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</si>
  <si>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</si>
  <si>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</si>
  <si>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</si>
  <si>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</si>
  <si>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</si>
  <si>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</si>
  <si>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</si>
  <si>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</si>
  <si>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</si>
  <si>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</si>
  <si>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</si>
  <si>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</si>
  <si>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</si>
  <si>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</si>
  <si>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</si>
  <si>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</si>
  <si>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</si>
  <si>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</si>
  <si>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</si>
  <si>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</si>
  <si>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</si>
  <si>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</si>
  <si>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</si>
  <si>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</si>
  <si>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</si>
  <si>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</si>
  <si>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</si>
  <si>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</si>
  <si>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</si>
  <si>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</si>
  <si>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</si>
  <si>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</si>
  <si>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</si>
  <si>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</si>
  <si>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</si>
  <si>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</si>
  <si>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</si>
  <si>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</si>
  <si>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</si>
  <si>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</si>
  <si>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</si>
  <si>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</si>
  <si>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</si>
  <si>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</si>
  <si>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</si>
  <si>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</si>
  <si>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</si>
  <si>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</si>
  <si>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</si>
  <si>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</si>
  <si>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</si>
  <si>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</si>
  <si>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</si>
  <si>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</si>
  <si>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</si>
  <si>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</si>
  <si>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</si>
  <si>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</si>
  <si>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</si>
  <si>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</si>
  <si>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</si>
  <si>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</si>
  <si>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</si>
  <si>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</si>
  <si>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</si>
  <si>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</si>
  <si>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</si>
  <si>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</si>
  <si>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</si>
  <si>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</si>
  <si>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</si>
  <si>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</si>
  <si>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</si>
  <si>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</si>
  <si>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</si>
  <si>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</si>
  <si>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</si>
  <si>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</si>
  <si>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</si>
  <si>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</si>
  <si>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</si>
  <si>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</si>
  <si>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</si>
  <si>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</si>
  <si>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</si>
  <si>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</si>
  <si>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</si>
  <si>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</si>
  <si>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</si>
  <si>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</si>
  <si>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</si>
  <si>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</si>
  <si>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</si>
  <si>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</si>
  <si>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</si>
  <si>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</si>
  <si>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</si>
  <si>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</si>
  <si>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</si>
  <si>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</si>
  <si>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</si>
  <si>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</si>
  <si>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</si>
  <si>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</si>
  <si>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</si>
  <si>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</si>
  <si>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</si>
  <si>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</si>
  <si>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</si>
  <si>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</si>
  <si>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</si>
  <si>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</si>
  <si>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</si>
  <si>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</si>
  <si>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</si>
  <si>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</si>
  <si>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</si>
  <si>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</si>
  <si>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</si>
  <si>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</si>
  <si>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</si>
  <si>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</si>
  <si>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</si>
  <si>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</si>
  <si>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</si>
  <si>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</si>
  <si>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</si>
  <si>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</si>
  <si>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</si>
  <si>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</si>
  <si>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</si>
  <si>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</si>
  <si>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</si>
  <si>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</si>
  <si>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</si>
  <si>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</si>
  <si>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</si>
  <si>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</si>
  <si>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</si>
  <si>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</si>
  <si>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</si>
  <si>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</si>
  <si>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</si>
  <si>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</si>
  <si>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</si>
  <si>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</si>
  <si>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</si>
  <si>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</si>
  <si>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</si>
  <si>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</si>
  <si>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</si>
  <si>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</si>
  <si>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</si>
  <si>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</si>
  <si>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</si>
  <si>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</si>
  <si>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</si>
  <si>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</si>
  <si>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</si>
  <si>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</si>
  <si>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</si>
  <si>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</si>
  <si>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</si>
  <si>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</si>
  <si>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</si>
  <si>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</si>
  <si>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</si>
  <si>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</si>
  <si>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</si>
  <si>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</si>
  <si>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</si>
  <si>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</si>
  <si>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</si>
  <si>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</si>
  <si>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</si>
  <si>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</si>
  <si>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</si>
  <si>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</si>
  <si>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</si>
  <si>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</si>
  <si>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</si>
  <si>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</si>
  <si>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</si>
  <si>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</si>
  <si>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</si>
  <si>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</si>
  <si>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</si>
  <si>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</si>
  <si>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</si>
  <si>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</si>
  <si>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</si>
  <si>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</si>
  <si>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</si>
  <si>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</si>
  <si>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</si>
  <si>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</si>
  <si>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</si>
  <si>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</si>
  <si>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</si>
  <si>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</si>
  <si>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</si>
  <si>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</si>
  <si>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</si>
  <si>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</si>
  <si>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</si>
  <si>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</si>
  <si>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</si>
  <si>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</si>
  <si>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</si>
  <si>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</si>
  <si>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</si>
  <si>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</si>
  <si>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</si>
  <si>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</si>
  <si>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</si>
  <si>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</si>
  <si>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</si>
  <si>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</si>
  <si>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</si>
  <si>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</si>
  <si>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</si>
  <si>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</si>
  <si>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</si>
  <si>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</si>
  <si>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</si>
  <si>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</si>
  <si>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</si>
  <si>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</si>
  <si>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</si>
  <si>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</si>
  <si>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</si>
  <si>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</si>
  <si>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</si>
  <si>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</si>
  <si>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</si>
  <si>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</si>
  <si>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</si>
  <si>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</si>
  <si>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</si>
  <si>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</si>
  <si>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</si>
  <si>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</si>
  <si>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</si>
  <si>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</si>
  <si>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</si>
  <si>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</si>
  <si>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</si>
  <si>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</si>
  <si>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</si>
  <si>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</si>
  <si>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</si>
  <si>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</si>
  <si>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</si>
  <si>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</si>
  <si>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</si>
  <si>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</si>
  <si>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</si>
  <si>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</si>
  <si>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</si>
  <si>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</si>
  <si>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</si>
  <si>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</si>
  <si>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</si>
  <si>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</si>
  <si>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</si>
  <si>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</si>
  <si>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</si>
  <si>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</si>
  <si>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</si>
  <si>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</si>
  <si>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</si>
  <si>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</si>
  <si>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</si>
  <si>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</si>
  <si>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</si>
  <si>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</si>
  <si>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</si>
  <si>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</si>
  <si>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</si>
  <si>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</si>
  <si>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</si>
  <si>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</si>
  <si>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</si>
  <si>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</si>
  <si>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</si>
  <si>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</si>
  <si>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</si>
  <si>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</si>
  <si>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</si>
  <si>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</si>
  <si>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</si>
  <si>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</si>
  <si>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</si>
  <si>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</si>
  <si>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</si>
  <si>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</si>
  <si>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</si>
  <si>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</si>
  <si>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</si>
  <si>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</si>
  <si>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</si>
  <si>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</si>
  <si>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</si>
  <si>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</si>
  <si>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</si>
  <si>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</si>
  <si>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</si>
  <si>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</si>
  <si>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</si>
  <si>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</si>
  <si>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</si>
  <si>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</si>
  <si>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</si>
  <si>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</si>
  <si>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</si>
  <si>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</si>
  <si>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</si>
  <si>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</si>
  <si>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</si>
  <si>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</si>
  <si>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</si>
  <si>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</si>
  <si>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</si>
  <si>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</si>
  <si>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</si>
  <si>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</si>
  <si>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</si>
  <si>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</si>
  <si>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</si>
  <si>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</si>
  <si>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</si>
  <si>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</si>
  <si>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</si>
  <si>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</si>
  <si>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</si>
  <si>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</si>
  <si>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</si>
  <si>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</si>
  <si>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</si>
  <si>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</si>
  <si>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</si>
  <si>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</si>
  <si>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</si>
  <si>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</si>
  <si>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</si>
  <si>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</si>
  <si>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</si>
  <si>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</si>
  <si>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</si>
  <si>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</si>
  <si>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</si>
  <si>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</si>
  <si>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</si>
  <si>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</si>
  <si>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</si>
  <si>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</si>
  <si>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</si>
  <si>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</si>
  <si>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</si>
  <si>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</si>
  <si>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</si>
  <si>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</si>
  <si>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</si>
  <si>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</si>
  <si>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</si>
  <si>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</si>
  <si>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</si>
  <si>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</si>
  <si>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</si>
  <si>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</si>
  <si>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</si>
  <si>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</si>
  <si>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</si>
  <si>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</si>
  <si>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</si>
  <si>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</si>
  <si>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</si>
  <si>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</si>
  <si>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</si>
  <si>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</si>
  <si>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</si>
  <si>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</si>
  <si>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</si>
  <si>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</si>
  <si>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</si>
  <si>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</si>
  <si>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</si>
  <si>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</si>
  <si>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</si>
  <si>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</si>
  <si>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</si>
  <si>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</si>
  <si>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</si>
  <si>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</si>
  <si>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</si>
  <si>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</si>
  <si>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</si>
  <si>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</si>
  <si>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</si>
  <si>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</si>
  <si>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</si>
  <si>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</si>
  <si>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</si>
  <si>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</si>
  <si>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</si>
  <si>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</si>
  <si>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</si>
  <si>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</si>
  <si>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</si>
  <si>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</si>
  <si>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</si>
  <si>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</si>
  <si>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</si>
  <si>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</si>
  <si>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</si>
  <si>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</si>
  <si>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</si>
  <si>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</si>
  <si>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</si>
  <si>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</si>
  <si>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</si>
  <si>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</si>
  <si>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</si>
  <si>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</si>
  <si>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</si>
  <si>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</si>
  <si>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</si>
  <si>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</si>
  <si>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</si>
  <si>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</si>
  <si>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</si>
  <si>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</si>
  <si>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</si>
  <si>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</si>
  <si>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</si>
  <si>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</si>
  <si>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</si>
  <si>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</si>
  <si>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</si>
  <si>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</si>
  <si>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</si>
  <si>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</si>
  <si>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</si>
  <si>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</si>
  <si>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</si>
  <si>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</si>
  <si>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</si>
  <si>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</si>
  <si>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</si>
  <si>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</si>
  <si>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</si>
  <si>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</si>
  <si>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</si>
  <si>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</si>
  <si>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</si>
  <si>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</si>
  <si>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</si>
  <si>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</si>
  <si>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</si>
  <si>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</si>
  <si>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</si>
  <si>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</si>
  <si>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</si>
  <si>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</si>
  <si>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</si>
  <si>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</si>
  <si>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</si>
  <si>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</si>
  <si>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</si>
  <si>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</si>
  <si>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</si>
  <si>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</si>
  <si>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</si>
  <si>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</si>
  <si>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</si>
  <si>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</si>
  <si>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</si>
  <si>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</si>
  <si>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</si>
  <si>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</si>
  <si>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</si>
  <si>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</si>
  <si>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</si>
  <si>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</si>
  <si>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</si>
  <si>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</si>
  <si>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</si>
  <si>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</si>
  <si>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</si>
  <si>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</si>
  <si>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</si>
  <si>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</si>
  <si>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</si>
  <si>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</si>
  <si>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</si>
  <si>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</si>
  <si>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</si>
  <si>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</si>
  <si>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</si>
  <si>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</si>
  <si>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</si>
  <si>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</si>
  <si>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</si>
  <si>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</si>
  <si>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</si>
  <si>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</si>
  <si>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</si>
  <si>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</si>
  <si>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</si>
  <si>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</si>
  <si>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</si>
  <si>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</si>
  <si>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</si>
  <si>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</si>
  <si>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</si>
  <si>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</si>
  <si>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</si>
  <si>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</si>
  <si>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</si>
  <si>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</si>
  <si>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</si>
  <si>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</si>
  <si>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</si>
  <si>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</si>
  <si>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</si>
  <si>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</si>
  <si>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</si>
  <si>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</si>
  <si>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</si>
  <si>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</si>
  <si>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</si>
  <si>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</si>
  <si>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</si>
  <si>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</si>
  <si>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</si>
  <si>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</si>
  <si>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</si>
  <si>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</si>
  <si>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</si>
  <si>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</si>
  <si>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</si>
  <si>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</si>
  <si>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</si>
  <si>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</si>
  <si>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</si>
  <si>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</si>
  <si>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</si>
  <si>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</si>
  <si>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</si>
  <si>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</si>
  <si>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</si>
  <si>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</si>
  <si>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</si>
  <si>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</si>
  <si>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</si>
  <si>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</si>
  <si>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</si>
  <si>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</si>
  <si>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</si>
  <si>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</si>
  <si>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</si>
  <si>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</si>
  <si>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</si>
  <si>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</si>
  <si>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</si>
  <si>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</si>
  <si>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</si>
  <si>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</si>
  <si>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</si>
  <si>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</si>
  <si>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</si>
  <si>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</si>
  <si>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</si>
  <si>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</si>
  <si>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</si>
  <si>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</si>
  <si>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</si>
  <si>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</si>
  <si>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</si>
  <si>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</si>
  <si>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</si>
  <si>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</si>
  <si>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</si>
  <si>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</si>
  <si>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</si>
  <si>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</si>
  <si>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</si>
  <si>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</si>
  <si>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</si>
  <si>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</si>
  <si>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</si>
  <si>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</si>
  <si>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</si>
  <si>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</si>
  <si>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</si>
  <si>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</si>
  <si>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</si>
  <si>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</si>
  <si>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</si>
  <si>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</si>
  <si>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</si>
  <si>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</si>
  <si>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</si>
  <si>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</si>
  <si>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</si>
  <si>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</si>
  <si>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</si>
  <si>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</si>
  <si>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</si>
  <si>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</si>
  <si>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</si>
  <si>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</si>
  <si>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</si>
  <si>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</si>
  <si>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</si>
  <si>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</si>
  <si>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</si>
  <si>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</si>
  <si>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</si>
  <si>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</si>
  <si>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</si>
  <si>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</si>
  <si>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</si>
  <si>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</si>
  <si>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</si>
  <si>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</si>
  <si>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</si>
  <si>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</si>
  <si>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</si>
  <si>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</si>
  <si>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</si>
  <si>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</si>
  <si>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</si>
  <si>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</si>
  <si>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</si>
  <si>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</si>
  <si>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</si>
  <si>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</si>
  <si>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</si>
  <si>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</si>
  <si>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</si>
  <si>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</si>
  <si>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</si>
  <si>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</si>
  <si>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</si>
  <si>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</si>
  <si>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</si>
  <si>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</si>
  <si>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</si>
  <si>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</si>
  <si>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</si>
  <si>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</si>
  <si>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</si>
  <si>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</si>
  <si>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</si>
  <si>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</si>
  <si>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</si>
  <si>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</si>
  <si>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</si>
  <si>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</si>
  <si>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</si>
  <si>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</si>
  <si>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</si>
  <si>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</si>
  <si>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</si>
  <si>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</si>
  <si>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</si>
  <si>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</si>
  <si>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</si>
  <si>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</si>
  <si>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</si>
  <si>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</si>
  <si>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</si>
  <si>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</si>
  <si>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</si>
  <si>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</si>
  <si>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</si>
  <si>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</si>
  <si>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</si>
  <si>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</si>
  <si>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</si>
  <si>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</si>
  <si>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</si>
  <si>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</si>
  <si>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</si>
  <si>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</si>
  <si>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</si>
  <si>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</si>
  <si>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</si>
  <si>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</si>
  <si>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</si>
  <si>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</si>
  <si>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</si>
  <si>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</si>
  <si>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</si>
  <si>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</si>
  <si>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</si>
  <si>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</si>
  <si>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</si>
  <si>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</si>
  <si>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</si>
  <si>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</si>
  <si>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</si>
  <si>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</si>
  <si>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</si>
  <si>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</si>
  <si>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</si>
  <si>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</si>
  <si>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</si>
  <si>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</si>
  <si>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</si>
  <si>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</si>
  <si>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</si>
  <si>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</si>
  <si>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</si>
  <si>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</si>
  <si>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</si>
  <si>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</si>
  <si>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</si>
  <si>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</si>
  <si>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</si>
  <si>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</si>
  <si>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</si>
  <si>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</si>
  <si>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</si>
  <si>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</si>
  <si>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</si>
  <si>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</si>
  <si>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</si>
  <si>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</si>
  <si>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</si>
  <si>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</si>
  <si>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</si>
  <si>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</si>
  <si>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</si>
  <si>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</si>
  <si>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</si>
  <si>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</si>
  <si>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</si>
  <si>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</si>
  <si>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</si>
  <si>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</si>
  <si>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</si>
  <si>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</si>
  <si>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</si>
  <si>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</si>
  <si>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</si>
  <si>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</si>
  <si>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</si>
  <si>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</si>
  <si>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</si>
  <si>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</si>
  <si>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</si>
  <si>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PCM-20251028-00000918</t>
  </si>
  <si>
    <t>ETA 15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</si>
  <si>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</si>
  <si>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</si>
  <si>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</si>
  <si>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</si>
  <si>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</si>
  <si>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</si>
  <si>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</si>
  <si>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</si>
  <si>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</si>
  <si>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</si>
  <si>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</si>
  <si>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</si>
  <si>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</si>
  <si>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</si>
  <si>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</si>
  <si>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</si>
  <si>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</si>
  <si>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</si>
  <si>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</si>
  <si>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</si>
  <si>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</si>
  <si>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</si>
  <si>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</si>
  <si>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</si>
  <si>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</si>
  <si>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</si>
  <si>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</si>
  <si>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</si>
  <si>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</si>
  <si>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</si>
  <si>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</si>
  <si>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</si>
  <si>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</si>
  <si>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</si>
  <si>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</si>
  <si>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</si>
  <si>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</si>
  <si>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</si>
  <si>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</si>
  <si>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</si>
  <si>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</si>
  <si>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</si>
  <si>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</si>
  <si>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</si>
  <si>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</si>
  <si>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</si>
  <si>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</si>
  <si>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</si>
  <si>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</si>
  <si>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</si>
  <si>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</si>
  <si>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</si>
  <si>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</si>
  <si>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</si>
  <si>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</si>
  <si>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</si>
  <si>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</si>
  <si>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</si>
  <si>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</si>
  <si>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</si>
  <si>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</si>
  <si>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</si>
  <si>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</si>
  <si>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</si>
  <si>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</si>
  <si>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</si>
  <si>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</si>
  <si>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</si>
  <si>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</si>
  <si>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</si>
  <si>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</si>
  <si>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</si>
  <si>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</si>
  <si>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</si>
  <si>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</si>
  <si>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</si>
  <si>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</si>
  <si>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</si>
  <si>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</si>
  <si>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</si>
  <si>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</si>
  <si>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</si>
  <si>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PCM-20251028-00000940</t>
  </si>
  <si>
    <t>ETA 13 km</t>
  </si>
  <si>
    <t>PCM-20251028-00000975</t>
  </si>
  <si>
    <t>ETA 80 min</t>
  </si>
  <si>
    <t xml:space="preserve"> PCM-20250215-00000830 </t>
  </si>
  <si>
    <t>LTE site still down and  site located in aramco area access issue need special permission</t>
  </si>
  <si>
    <t>PCM-20251028-00000970</t>
  </si>
  <si>
    <t>EM team on the way need 45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</si>
  <si>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</si>
  <si>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</si>
  <si>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</si>
  <si>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</si>
  <si>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</si>
  <si>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</si>
  <si>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PCM-20251028-00000851</t>
  </si>
  <si>
    <t>SCECO failure and no parking to connect PG as the site is located near to haram, Team complaining issue to SCECO Company and waiting for response (complain NO 2903864780)</t>
  </si>
  <si>
    <t>PCM-20251028-00000880</t>
  </si>
  <si>
    <t>EM Team on the way ETA: 40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</si>
</sst>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1" totalsRowShown="0" headerRowDxfId="157" dataDxfId="156" headerRowBorderDxfId="154" tableBorderDxfId="155" totalsRowBorderDxfId="153">
  <autoFilter ref="A1:CJ2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8" totalsRowShown="0" headerRowDxfId="48" dataDxfId="47" headerRowBorderDxfId="45" tableBorderDxfId="46" totalsRowBorderDxfId="44">
  <autoFilter ref="A1:L18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K13" sqref="K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295.54819502314785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14741</v>
      </c>
      <c r="E3" s="135" t="s">
        <v>38998</v>
      </c>
      <c r="F3" s="136">
        <v>45958.456134259257</v>
      </c>
      <c r="G3" s="137">
        <f ca="1">IFERROR(NOW()-F3,"")</f>
        <v>4.0486689817043953E-2</v>
      </c>
      <c r="H3" s="136">
        <v>45958.450578703705</v>
      </c>
      <c r="I3" s="134" t="str">
        <f>IFERROR(VLOOKUP(D3,DB!A:F,6,0),"")</f>
        <v>SCECO</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45958.496620949074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45958.496620949074</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45958.496620949074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45958.496620949074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45958.496620949074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45958.496620949074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45958.496620949074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45958.496620949074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45958.496620949074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45958.496620949074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45958.496620949074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45958.496620949074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45958.496620949074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45958.496620949074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45958.496620949074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45958.496620949074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45958.496620949074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45958.496620949074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45958.496620949074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45958.496620949074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45958.496620949074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45958.496620949074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45958.496620949074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45958.496620949074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45958.496620949074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45958.496620949074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45958.496620949074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45958.496620949074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45958.496620949074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45958.496620949074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45958.496620949074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45958.496620949074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45958.496620949074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45958.496620949074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45958.496620949074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45958.496620949074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45958.496620949074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45958.496620949074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45958.496620949074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45958.496620949074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45958.496620949074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45958.496620949074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45958.496620949074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45958.496620949074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45958.496620949074</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45958.496620949074</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99EC7111-DDA0-4938-9930-8F6D59EB2AF5}"/>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1"/>
  <sheetViews>
    <sheetView tabSelected="1"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133.49678298611252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4</v>
      </c>
      <c r="D4" s="18" t="s">
        <v>21450</v>
      </c>
      <c r="E4" s="87" t="s">
        <v>38998</v>
      </c>
      <c r="F4" s="115">
        <v>45958.463958333334</v>
      </c>
      <c r="G4" s="116">
        <f ca="1">IFERROR(NOW()-F4,"-")</f>
        <v>3.26626157402643E-2</v>
      </c>
      <c r="H4" s="115">
        <v>45958.455625000002</v>
      </c>
      <c r="I4" s="18" t="str">
        <f>IFERROR(VLOOKUP(D4,DB!A:F,6,0),"")</f>
        <v>SCECO</v>
      </c>
      <c r="J4" s="18" t="str">
        <f>IFERROR(VLOOKUP(D4,DB!A:G,7,0),"")</f>
        <v>Dead+No BB Shifted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v>1</v>
      </c>
      <c r="D5" s="18" t="s">
        <v>22875</v>
      </c>
      <c r="E5" s="114" t="s">
        <v>38998</v>
      </c>
      <c r="F5" s="115">
        <v>45958.478877314818</v>
      </c>
      <c r="G5" s="116">
        <f ca="1">IFERROR(NOW()-F5,"-")</f>
        <v>1.7743634256476071E-2</v>
      </c>
      <c r="H5" s="115">
        <v>45958.473321759258</v>
      </c>
      <c r="I5" s="18" t="str">
        <f>IFERROR(VLOOKUP(D5,DB!A:F,6,0),"")</f>
        <v>SCECO</v>
      </c>
      <c r="J5" s="18" t="str">
        <f>IFERROR(VLOOKUP(D5,DB!A:G,7,0),"")</f>
        <v>Dead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45958.496620949074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45958.496620949074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45958.496620949074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45958.496620949074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45958.496620949074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45958.496620949074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45958.496620949074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45958.496620949074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45958.496620949074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45958.496620949074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45958.496620949074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45958.496620949074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45958.496620949074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45958.496620949074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45958.496620949074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45958.496620949074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45958.496620949074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45958.496620949074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45958.496620949074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45958.496620949074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45958.496620949074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45958.496620949074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45958.496620949074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45958.496620949074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45958.496620949074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45958.496620949074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45958.496620949074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45958.496620949074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45958.496620949074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45958.496620949074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45958.496620949074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45958.496620949074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45958.496620949074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45958.496620949074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45958.496620949074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45958.496620949074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45958.496620949074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45958.496620949074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45958.496620949074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45958.496620949074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45958.496620949074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45958.496620949074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45958.496620949074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45958.496620949074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45958.496620949074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45958.496620949074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45958.496620949074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45958.496620949074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45958.496620949074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45958.496620949074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45958.496620949074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61"/>
      <c r="B57" s="162" t="str">
        <f>IFERROR(VLOOKUP(D57,DB!A:K,11,0),"")</f>
        <v/>
      </c>
      <c r="C57" s="162"/>
      <c r="D57" s="162"/>
      <c r="E57" s="163"/>
      <c r="F57" s="164"/>
      <c r="G57" s="165">
        <f ca="1">IFERROR(NOW()-F57,"-")</f>
        <v>45958.496620949074</v>
      </c>
      <c r="H57" s="164"/>
      <c r="I57" s="162" t="str">
        <f>IFERROR(VLOOKUP(D57,DB!A:F,6,0),"")</f>
        <v/>
      </c>
      <c r="J57" s="162" t="str">
        <f>IFERROR(VLOOKUP(D57,DB!A:G,7,0),"")</f>
        <v/>
      </c>
      <c r="K57" s="166"/>
      <c r="L57" s="162" t="str">
        <f>IFERROR(VLOOKUP(D57,DB!A:I,9,0),"")</f>
        <v/>
      </c>
      <c r="M57" s="162"/>
      <c r="N57" s="162"/>
      <c r="O57" s="162"/>
      <c r="P57" s="162"/>
      <c r="Q57" s="162"/>
      <c r="R57" s="162"/>
      <c r="S57" s="162"/>
      <c r="T57" s="162"/>
      <c r="U57" s="162"/>
      <c r="V57" s="162"/>
      <c r="W57" s="162"/>
      <c r="X57" s="162"/>
      <c r="Y57" s="162"/>
      <c r="Z57" s="162"/>
      <c r="AA57" s="162"/>
      <c r="AB57" s="162"/>
      <c r="AC57" s="162"/>
      <c r="AD57" s="162"/>
      <c r="AE57" s="162"/>
      <c r="AF57" s="162"/>
      <c r="AG57" s="162"/>
      <c r="AH57" s="162"/>
      <c r="AI57" s="162"/>
      <c r="AJ57" s="162"/>
      <c r="AK57" s="162"/>
      <c r="AL57" s="162"/>
      <c r="AM57" s="162"/>
      <c r="AN57" s="162"/>
      <c r="AO57" s="162"/>
      <c r="AP57" s="162"/>
      <c r="AQ57" s="162"/>
      <c r="AR57" s="162"/>
      <c r="AS57" s="162"/>
      <c r="AT57" s="162"/>
      <c r="AU57" s="162"/>
      <c r="AV57" s="162"/>
      <c r="AW57" s="162"/>
      <c r="AX57" s="162"/>
      <c r="AY57" s="162"/>
      <c r="AZ57" s="162"/>
      <c r="BA57" s="162"/>
      <c r="BB57" s="162"/>
      <c r="BC57" s="162"/>
      <c r="BD57" s="162"/>
      <c r="BE57" s="162"/>
      <c r="BF57" s="162"/>
      <c r="BG57" s="162"/>
      <c r="BH57" s="162"/>
      <c r="BI57" s="162"/>
      <c r="BJ57" s="162"/>
      <c r="BK57" s="162"/>
      <c r="BL57" s="162"/>
      <c r="BM57" s="162"/>
      <c r="BN57" s="162"/>
      <c r="BO57" s="162"/>
      <c r="BP57" s="162"/>
      <c r="BQ57" s="162"/>
      <c r="BR57" s="162"/>
      <c r="BS57" s="162"/>
      <c r="BT57" s="162"/>
      <c r="BU57" s="162"/>
      <c r="BV57" s="162"/>
      <c r="BW57" s="162"/>
      <c r="BX57" s="162"/>
      <c r="BY57" s="162"/>
      <c r="BZ57" s="162"/>
      <c r="CA57" s="162"/>
      <c r="CB57" s="162"/>
      <c r="CC57" s="162"/>
      <c r="CD57" s="162"/>
      <c r="CE57" s="162"/>
      <c r="CF57" s="162"/>
      <c r="CG57" s="162"/>
      <c r="CH57" s="162"/>
      <c r="CI57" s="162"/>
      <c r="CJ57" s="167"/>
    </row>
    <row r="58" spans="1:88" ht="31.5" customHeight="1">
      <c r="A58" s="113"/>
      <c r="B58" s="18" t="str">
        <f>IFERROR(VLOOKUP(D58,DB!A:K,11,0),"")</f>
        <v/>
      </c>
      <c r="C58" s="18"/>
      <c r="D58" s="18"/>
      <c r="E58" s="114"/>
      <c r="F58" s="115"/>
      <c r="G58" s="116">
        <f ca="1">IFERROR(NOW()-F58,"-")</f>
        <v>45958.496620949074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45958.496620949074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45958.496620949074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45958.496620949074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45958.496620949074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45958.496620949074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45958.496620949074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45958.496620949074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45958.496620949074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45958.496620949074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45958.496620949074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45958.496620949074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45958.496620949074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45958.496620949074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45958.496620949074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45958.496620949074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45958.496620949074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45958.496620949074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45958.496620949074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45958.496620949074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45958.496620949074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45958.496620949074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45958.496620949074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45958.496620949074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45958.496620949074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45958.496620949074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45958.496620949074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45958.496620949074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45958.496620949074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45958.496620949074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45958.496620949074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45958.496620949074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45958.496620949074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45958.496620949074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45958.496620949074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45958.496620949074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45958.496620949074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45958.496620949074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45958.496620949074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45958.496620949074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45958.496620949074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45958.496620949074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45958.496620949074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45958.496620949074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45958.496620949074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45958.496620949074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45958.496620949074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45958.496620949074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45958.496620949074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45958.496620949074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45958.496620949074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45958.496620949074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45958.496620949074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45958.496620949074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45958.496620949074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45958.496620949074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45958.496620949074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45958.496620949074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45958.496620949074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45958.496620949074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45958.496620949074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45958.496620949074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45958.496620949074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45958.496620949074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45958.496620949074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45958.496620949074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45958.496620949074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45958.496620949074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45958.496620949074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45958.496620949074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45958.496620949074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45958.496620949074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45958.496620949074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45958.496620949074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45958.496620949074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45958.496620949074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45958.496620949074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45958.496620949074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45958.496620949074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45958.496620949074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45958.496620949074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45958.496620949074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45958.496620949074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45958.496620949074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45958.496620949074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45958.496620949074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45958.496620949074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45958.496620949074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45958.496620949074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45958.496620949074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45958.496620949074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45958.496620949074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45958.496620949074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45958.496620949074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45958.496620949074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45958.496620949074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45958.496620949074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45958.496620949074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45958.496620949074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45958.496620949074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45958.496620949074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45958.496620949074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45958.496620949074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45958.496620949074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45958.496620949074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45958.496620949074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45958.496620949074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45958.496620949074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45958.496620949074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45958.496620949074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45958.496620949074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45958.496620949074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45958.496620949074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45958.496620949074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45958.496620949074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45958.496620949074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45958.496620949074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45958.496620949074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45958.496620949074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45958.496620949074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45958.496620949074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45958.496620949074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45958.496620949074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45958.496620949074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45958.496620949074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45958.496620949074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45958.496620949074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45958.496620949074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45958.496620949074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45958.496620949074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45958.496620949074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45958.496620949074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45958.496620949074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45958.496620949074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45958.496620949074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45958.496620949074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45958.496620949074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45958.496620949074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45958.496620949074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45958.496620949074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45958.496620949074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45958.496620949074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45958.496620949074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61"/>
      <c r="B201" s="162" t="str">
        <f>IFERROR(VLOOKUP(D201,DB!A:K,11,0),"")</f>
        <v/>
      </c>
      <c r="C201" s="162"/>
      <c r="D201" s="162"/>
      <c r="E201" s="163"/>
      <c r="F201" s="164"/>
      <c r="G201" s="165">
        <f ca="1">IFERROR(NOW()-F201,"-")</f>
        <v>45958.496620949074</v>
      </c>
      <c r="H201" s="164"/>
      <c r="I201" s="162" t="str">
        <f>IFERROR(VLOOKUP(D201,DB!A:F,6,0),"")</f>
        <v/>
      </c>
      <c r="J201" s="162" t="str">
        <f>IFERROR(VLOOKUP(D201,DB!A:G,7,0),"")</f>
        <v/>
      </c>
      <c r="K201" s="166"/>
      <c r="L201" s="162" t="str">
        <f>IFERROR(VLOOKUP(D201,DB!A:I,9,0),"")</f>
        <v/>
      </c>
      <c r="M201" s="162"/>
      <c r="N201" s="162"/>
      <c r="O201" s="162"/>
      <c r="P201" s="162"/>
      <c r="Q201" s="162"/>
      <c r="R201" s="162"/>
      <c r="S201" s="162"/>
      <c r="T201" s="162"/>
      <c r="U201" s="162"/>
      <c r="V201" s="162"/>
      <c r="W201" s="162"/>
      <c r="X201" s="162"/>
      <c r="Y201" s="162"/>
      <c r="Z201" s="162"/>
      <c r="AA201" s="162"/>
      <c r="AB201" s="162"/>
      <c r="AC201" s="162"/>
      <c r="AD201" s="162"/>
      <c r="AE201" s="162"/>
      <c r="AF201" s="162"/>
      <c r="AG201" s="162"/>
      <c r="AH201" s="162"/>
      <c r="AI201" s="162"/>
      <c r="AJ201" s="162"/>
      <c r="AK201" s="162"/>
      <c r="AL201" s="162"/>
      <c r="AM201" s="162"/>
      <c r="AN201" s="162"/>
      <c r="AO201" s="162"/>
      <c r="AP201" s="162"/>
      <c r="AQ201" s="162"/>
      <c r="AR201" s="162"/>
      <c r="AS201" s="162"/>
      <c r="AT201" s="162"/>
      <c r="AU201" s="162"/>
      <c r="AV201" s="162"/>
      <c r="AW201" s="162"/>
      <c r="AX201" s="162"/>
      <c r="AY201" s="162"/>
      <c r="AZ201" s="162"/>
      <c r="BA201" s="162"/>
      <c r="BB201" s="162"/>
      <c r="BC201" s="162"/>
      <c r="BD201" s="162"/>
      <c r="BE201" s="162"/>
      <c r="BF201" s="162"/>
      <c r="BG201" s="162"/>
      <c r="BH201" s="162"/>
      <c r="BI201" s="162"/>
      <c r="BJ201" s="162"/>
      <c r="BK201" s="162"/>
      <c r="BL201" s="162"/>
      <c r="BM201" s="162"/>
      <c r="BN201" s="162"/>
      <c r="BO201" s="162"/>
      <c r="BP201" s="162"/>
      <c r="BQ201" s="162"/>
      <c r="BR201" s="162"/>
      <c r="BS201" s="162"/>
      <c r="BT201" s="162"/>
      <c r="BU201" s="162"/>
      <c r="BV201" s="162"/>
      <c r="BW201" s="162"/>
      <c r="BX201" s="162"/>
      <c r="BY201" s="162"/>
      <c r="BZ201" s="162"/>
      <c r="CA201" s="162"/>
      <c r="CB201" s="162"/>
      <c r="CC201" s="162"/>
      <c r="CD201" s="162"/>
      <c r="CE201" s="162"/>
      <c r="CF201" s="162"/>
      <c r="CG201" s="162"/>
      <c r="CH201" s="162"/>
      <c r="CI201" s="162"/>
      <c r="CJ201" s="167"/>
    </row>
  </sheetData>
  <dataValidations count="2">
    <dataValidation allowBlank="1" showInputMessage="1" showErrorMessage="1" sqref="E1" xr:uid="{4D935161-CDD3-4592-B877-3FB59C99E142}"/>
    <dataValidation type="list" allowBlank="1" showInputMessage="1" showErrorMessage="1" sqref="E3:E2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workbookViewId="0">
      <selection activeCell="D2" sqref="D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0"/>
      <c r="E2" s="18"/>
      <c r="F2" s="20"/>
      <c r="G2" s="21">
        <f t="shared" ref="G2:G7" ca="1" si="0">IFERROR(NOW()-F2,"-")</f>
        <v>45958.496620949074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45958.496620949074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45958.496620949074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45958.496620949074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45958.496620949074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45958.496620949074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ref="G8:G70" ca="1" si="1">IFERROR(NOW()-F8,"-")</f>
        <v>45958.496620949074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45958.496620949074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45958.496620949074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45958.496620949074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45958.496620949074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45958.496620949074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45958.496620949074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45958.496620949074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45958.496620949074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45958.496620949074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45958.496620949074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45958.496620949074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45958.496620949074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45958.496620949074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45958.496620949074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45958.496620949074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45958.496620949074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45958.496620949074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45958.496620949074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45958.496620949074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45958.496620949074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45958.496620949074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45958.496620949074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45958.496620949074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45958.496620949074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45958.496620949074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45958.496620949074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45958.496620949074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45958.496620949074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45958.496620949074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45958.496620949074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45958.496620949074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45958.496620949074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45958.496620949074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45958.496620949074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45958.496620949074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45958.496620949074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45958.496620949074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45958.496620949074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45958.496620949074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45958.496620949074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45958.496620949074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45958.496620949074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45958.496620949074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45958.496620949074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45958.496620949074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45958.496620949074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45958.496620949074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45958.496620949074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45958.496620949074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45958.496620949074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45958.496620949074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45958.496620949074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45958.496620949074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45958.496620949074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45958.496620949074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45958.496620949074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45958.496620949074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45958.496620949074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45958.496620949074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45958.496620949074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45958.496620949074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45958.496620949074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45958.496620949074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45958.496620949074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45958.496620949074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45958.496620949074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45958.496620949074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45958.496620949074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45958.496620949074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45958.496620949074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45958.496620949074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45958.496620949074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45958.496620949074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45958.496620949074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45958.496620949074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45958.496620949074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45958.496620949074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45958.496620949074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45958.496620949074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45958.496620949074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45958.496620949074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45958.496620949074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45958.496620949074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45958.496620949074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45958.496620949074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45958.496620949074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45958.496620949074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45958.496620949074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45958.496620949074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45958.496620949074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45958.496620949074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45958.496620949074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45958.496620949074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45958.496620949074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45958.496620949074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45958.496620949074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45958.496620949074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45958.496620949074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45958.496620949074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45958.496620949074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45958.496620949074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45958.496620949074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45958.496620949074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45958.496620949074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45958.496620949074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45958.496620949074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45958.496620949074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45958.496620949074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45958.496620949074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45958.496620949074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45958.496620949074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45958.496620949074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45958.496620949074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45958.496620949074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45958.496620949074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45958.496620949074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45958.496620949074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45958.496620949074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45958.496620949074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45958.496620949074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45958.496620949074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45958.496620949074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45958.496620949074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45958.496620949074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45958.496620949074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45958.496620949074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45958.496620949074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45958.496620949074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45958.496620949074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45958.496620949074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45958.496620949074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45958.496620949074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45958.496620949074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45958.496620949074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45958.496620949074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45958.496620949074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45958.496620949074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45958.496620949074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45958.496620949074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45958.496620949074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45958.496620949074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45958.496620949074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45958.496620949074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45958.496620949074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45958.496620949074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45958.496620949074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45958.496620949074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45958.496620949074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45958.496620949074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45958.496620949074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45958.496620949074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45958.496620949074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45958.496620949074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45958.496620949074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45958.496620949074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45958.496620949074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45958.496620949074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45958.496620949074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45958.496620949074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45958.496620949074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45958.496620949074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45958.496620949074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45958.496620949074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45958.496620949074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45958.496620949074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45958.496620949074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45958.496620949074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45958.496620949074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45958.496620949074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45958.496620949074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45958.496620949074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45958.496620949074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45958.496620949074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45958.496620949074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45958.496620949074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45958.496620949074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45958.496620949074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45958.496620949074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45958.496620949074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45958.496620949074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45958.496620949074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45958.496620949074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45958.496620949074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45958.496620949074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45958.496620949074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45958.496620949074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45958.496620949074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45958.496620949074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45958.496620949074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45958.496620949074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45958.496620949074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45958.496620949074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45958.496620949074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45958.496620949074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45958.496620949074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45958.496620949074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45958.496620949074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45958.496620949074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45958.496620949074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45958.496620949074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45958.496620949074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45958.496620949074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45958.496620949074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45958.496620949074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45958.496620949074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45958.496620949074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45958.496620949074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45958.496620949074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45958.496620949074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45958.496620949074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45958.496620949074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45958.496620949074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45958.496620949074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45958.496620949074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45958.496620949074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45958.496620949074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45958.496620949074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45958.496620949074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45958.496620949074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45958.496620949074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45958.496620949074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45958.496620949074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45958.496620949074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45958.496620949074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45958.496620949074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45958.496620949074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45958.496620949074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45958.496620949074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45958.496620949074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45958.496620949074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45958.496620949074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45958.496620949074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45958.496620949074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45958.496620949074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45958.496620949074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45958.496620949074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45958.496620949074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45958.496620949074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45958.496620949074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45958.496620949074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45958.496620949074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45958.496620949074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45958.496620949074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45958.496620949074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45958.496620949074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45958.496620949074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45958.496620949074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45958.496620949074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45958.496620949074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45958.496620949074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45958.496620949074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45958.496620949074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45958.496620949074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45958.496620949074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45958.496620949074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45958.496620949074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45958.496620949074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45958.496620949074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45958.496620949074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45958.496620949074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45958.496620949074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45958.496620949074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45958.496620949074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45958.496620949074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45958.496620949074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45958.496620949074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45958.496620949074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45958.496620949074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45958.496620949074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45958.496620949074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45958.496620949074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45958.496620949074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45958.496620949074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45958.496620949074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45958.496620949074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45958.496620949074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45958.496620949074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45958.496620949074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45958.496620949074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45958.496620949074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45958.496620949074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45958.496620949074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45958.496620949074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45958.496620949074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45958.496620949074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45958.496620949074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45958.496620949074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45958.496620949074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45958.496620949074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45958.496620949074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45958.496620949074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45958.496620949074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45958.496620949074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45958.496620949074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45958.496620949074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45958.496620949074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45958.496620949074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45958.496620949074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45958.496620949074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45958.496620949074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45958.496620949074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45958.496620949074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45958.496620949074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45958.496620949074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45958.496620949074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45958.496620949074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45958.496620949074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45958.496620949074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45958.496620949074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45958.496620949074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45958.496620949074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45958.496620949074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45958.496620949074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45958.496620949074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45958.496620949074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45958.496620949074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45958.496620949074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45958.496620949074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45958.496620949074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45958.496620949074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45958.496620949074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45958.496620949074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45958.496620949074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45958.496620949074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45958.496620949074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45958.496620949074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45958.496620949074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45958.496620949074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45958.496620949074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45958.496620949074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45958.496620949074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45958.496620949074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45958.496620949074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45958.496620949074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45958.496620949074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45958.496620949074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45958.496620949074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45958.496620949074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45958.496620949074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45958.496620949074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45958.496620949074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45958.496620949074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45958.496620949074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45958.496620949074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45958.496620949074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45958.496620949074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45958.496620949074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45958.496620949074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45958.496620949074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45958.496620949074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45958.496620949074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45958.496620949074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45958.496620949074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45958.496620949074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45958.496620949074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45958.496620949074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45958.496620949074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45958.496620949074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45958.496620949074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45958.496620949074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45958.496620949074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45958.496620949074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45958.496620949074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45958.496620949074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45958.496620949074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45958.496620949074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45958.496620949074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45958.496620949074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45958.496620949074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45958.496620949074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45958.496620949074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45958.496620949074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45958.496620949074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45958.496620949074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45958.496620949074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45958.496620949074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45958.496620949074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45958.496620949074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45958.496620949074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45958.496620949074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45958.496620949074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45958.496620949074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45958.496620949074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45958.496620949074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45958.496620949074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45958.496620949074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45958.496620949074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45958.496620949074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45958.496620949074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45958.496620949074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45958.496620949074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45958.496620949074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45958.496620949074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45958.496620949074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45958.496620949074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45958.496620949074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45958.496620949074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45958.496620949074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45958.496620949074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45958.496620949074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45958.496620949074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45958.496620949074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45958.496620949074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45958.496620949074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45958.496620949074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45958.496620949074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45958.496620949074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45958.496620949074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45958.496620949074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45958.496620949074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45958.496620949074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45958.496620949074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45958.496620949074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45958.496620949074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45958.496620949074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45958.496620949074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45958.496620949074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45958.496620949074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45958.496620949074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45958.496620949074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45958.496620949074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45958.496620949074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45958.496620949074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45958.496620949074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45958.496620949074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45958.496620949074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45958.496620949074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45958.496620949074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45958.496620949074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45958.496620949074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45958.496620949074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45958.496620949074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45958.496620949074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45958.496620949074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45958.496620949074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45958.496620949074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45958.496620949074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45958.496620949074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45958.496620949074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45958.496620949074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45958.496620949074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45958.496620949074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45958.496620949074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45958.496620949074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45958.496620949074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45958.496620949074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45958.496620949074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45958.496620949074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45958.496620949074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45958.496620949074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45958.496620949074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45958.496620949074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45958.496620949074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45958.496620949074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45958.496620949074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45958.496620949074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45958.496620949074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45958.496620949074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45958.496620949074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45958.496620949074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45958.496620949074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45958.496620949074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45958.496620949074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45958.496620949074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45958.496620949074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45958.496620949074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45958.496620949074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45958.496620949074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45958.496620949074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45958.496620949074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45958.496620949074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45958.496620949074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45958.496620949074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45958.496620949074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45958.496620949074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45958.496620949074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45958.496620949074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45958.496620949074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45958.496620949074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45958.496620949074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45958.496620949074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45958.496620949074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45958.496620949074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45958.496620949074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45958.496620949074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45958.496620949074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45958.496620949074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45958.496620949074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45958.496620949074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45958.496620949074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45958.496620949074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45958.496620949074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45958.496620949074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45958.496620949074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45958.496620949074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45958.496620949074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45958.496620949074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45958.496620949074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45958.496620949074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45958.496620949074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45958.496620949074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45958.496620949074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45958.496620949074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45958.496620949074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45958.496620949074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45958.496620949074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45958.496620949074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45958.496620949074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45958.496620949074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45958.496620949074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45958.496620949074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45958.496620949074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45958.496620949074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45958.496620949074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45958.496620949074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45958.496620949074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45958.496620949074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45958.496620949074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45958.496620949074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45958.496620949074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45958.496620949074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45958.496620949074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45958.496620949074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45958.496620949074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45958.496620949074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45958.496620949074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45958.496620949074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45958.496620949074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45958.496620949074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45958.496620949074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45958.496620949074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45958.496620949074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45958.496620949074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45958.496620949074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45958.496620949074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45958.496620949074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45958.496620949074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45958.496620949074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45958.496620949074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45958.496620949074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45958.496620949074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45958.496620949074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45958.496620949074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45958.496620949074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45958.496620949074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45958.496620949074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45958.496620949074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45958.496620949074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45958.496620949074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45958.496620949074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45958.496620949074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45958.496620949074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45958.496620949074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45958.496620949074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45958.496620949074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45958.496620949074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45958.496620949074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45958.496620949074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45958.496620949074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45958.496620949074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45958.496620949074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45958.496620949074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45958.496620949074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45958.496620949074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45958.496620949074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45958.496620949074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45958.496620949074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45958.496620949074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45958.496620949074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45958.496620949074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45958.496620949074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45958.496620949074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45958.496620949074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45958.496620949074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45958.496620949074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45958.496620949074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45958.496620949074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45958.496620949074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45958.496620949074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45958.496620949074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45958.496620949074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45958.496620949074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45958.496620949074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45958.496620949074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45958.496620949074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45958.496620949074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45958.496620949074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45958.496620949074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45958.496620949074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45958.496620949074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45958.496620949074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45958.496620949074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45958.496620949074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45958.496620949074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45958.496620949074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45958.496620949074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45958.496620949074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45958.496620949074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45958.496620949074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45958.496620949074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45958.496620949074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45958.496620949074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45958.496620949074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45958.496620949074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45958.496620949074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45958.496620949074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45958.496620949074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45958.496620949074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45958.496620949074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45958.496620949074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45958.496620949074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45958.496620949074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45958.496620949074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45958.496620949074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45958.496620949074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45958.496620949074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45958.496620949074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45958.496620949074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45958.496620949074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45958.496620949074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45958.496620949074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45958.496620949074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45958.496620949074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45958.496620949074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45958.496620949074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45958.496620949074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45958.496620949074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45958.496620949074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45958.496620949074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45958.496620949074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45958.496620949074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45958.496620949074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45958.496620949074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45958.496620949074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45958.496620949074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45958.496620949074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45958.496620949074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45958.496620949074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45958.496620949074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45958.496620949074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45958.496620949074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45958.496620949074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45958.496620949074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45958.496620949074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45958.496620949074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45958.496620949074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45958.496620949074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45958.496620949074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45958.496620949074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45958.496620949074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45958.496620949074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45958.496620949074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45958.496620949074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45958.496620949074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45958.496620949074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45958.496620949074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45958.496620949074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45958.496620949074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45958.496620949074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45958.496620949074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45958.496620949074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45958.496620949074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45958.496620949074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45958.496620949074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45958.496620949074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45958.496620949074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45958.496620949074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45958.496620949074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45958.496620949074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45958.496620949074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45958.496620949074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45958.496620949074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45958.496620949074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45958.496620949074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45958.496620949074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45958.496620949074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45958.496620949074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45958.496620949074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45958.496620949074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45958.496620949074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45958.496620949074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45958.496620949074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45958.496620949074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45958.496620949074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45958.496620949074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45958.496620949074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45958.496620949074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45958.496620949074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45958.496620949074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45958.496620949074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45958.496620949074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45958.496620949074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45958.496620949074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45958.496620949074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45958.496620949074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45958.496620949074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45958.496620949074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45958.496620949074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45958.496620949074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45958.496620949074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45958.496620949074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45958.496620949074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45958.496620949074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45958.496620949074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45958.496620949074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45958.496620949074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45958.496620949074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45958.496620949074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45958.496620949074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45958.496620949074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45958.496620949074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45958.496620949074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45958.496620949074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45958.496620949074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45958.496620949074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45958.496620949074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45958.496620949074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45958.496620949074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45958.496620949074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45958.496620949074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45958.496620949074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45958.496620949074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45958.496620949074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45958.496620949074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45958.496620949074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45958.496620949074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45958.496620949074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45958.496620949074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45958.496620949074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45958.496620949074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45958.496620949074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45958.496620949074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45958.496620949074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45958.496620949074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45958.496620949074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45958.496620949074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45958.496620949074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45958.496620949074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45958.496620949074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45958.496620949074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45958.496620949074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45958.496620949074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45958.496620949074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45958.496620949074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45958.496620949074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45958.496620949074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45958.496620949074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45958.496620949074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45958.496620949074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45958.496620949074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45958.496620949074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45958.496620949074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45958.496620949074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45958.496620949074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45958.496620949074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45958.496620949074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45958.496620949074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45958.496620949074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45958.496620949074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45958.496620949074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45958.496620949074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45958.496620949074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45958.496620949074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45958.496620949074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45958.496620949074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45958.496620949074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45958.496620949074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45958.496620949074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45958.496620949074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45958.496620949074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45958.496620949074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45958.496620949074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45958.496620949074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45958.496620949074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45958.496620949074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45958.496620949074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45958.496620949074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45958.496620949074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45958.496620949074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45958.496620949074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45958.496620949074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45958.496620949074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45958.496620949074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45958.496620949074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45958.496620949074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45958.496620949074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45958.496620949074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45958.496620949074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45958.496620949074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45958.496620949074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45958.496620949074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45958.496620949074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45958.496620949074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45958.496620949074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45958.496620949074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45958.496620949074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45958.496620949074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45958.496620949074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45958.496620949074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45958.496620949074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45958.496620949074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45958.496620949074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45958.496620949074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45958.496620949074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45958.496620949074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45958.496620949074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45958.496620949074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45958.496620949074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45958.496620949074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45958.496620949074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45958.496620949074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45958.496620949074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45958.496620949074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45958.496620949074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45958.496620949074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45958.496620949074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45958.496620949074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45958.496620949074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45958.496620949074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45958.496620949074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45958.496620949074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45958.496620949074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45958.496620949074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45958.496620949074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45958.496620949074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45958.496620949074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45958.496620949074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45958.496620949074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45958.496620949074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45958.496620949074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45958.496620949074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45958.496620949074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45958.496620949074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45958.496620949074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45958.496620949074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45958.496620949074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45958.496620949074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45958.496620949074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45958.496620949074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45958.496620949074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45958.496620949074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45958.496620949074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45958.496620949074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45958.496620949074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45958.496620949074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45958.496620949074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45958.496620949074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45958.496620949074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45958.496620949074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45958.496620949074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45958.496620949074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45958.496620949074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45958.496620949074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45958.496620949074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45958.496620949074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45958.496620949074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45958.496620949074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45958.496620949074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45958.496620949074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45958.496620949074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45958.496620949074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45958.496620949074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45958.496620949074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45958.496620949074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45958.496620949074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45958.496620949074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45958.496620949074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45958.496620949074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45958.496620949074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45958.496620949074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45958.496620949074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45958.496620949074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45958.496620949074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45958.496620949074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45958.496620949074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45958.496620949074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45958.496620949074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45958.496620949074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45958.496620949074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45958.496620949074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45958.496620949074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45958.496620949074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45958.496620949074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45958.496620949074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45958.496620949074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45958.496620949074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45958.496620949074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45958.496620949074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45958.496620949074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45958.496620949074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45958.496620949074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45958.496620949074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45958.496620949074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45958.496620949074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45958.496620949074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45958.496620949074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45958.496620949074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45958.496620949074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45958.496620949074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45958.496620949074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45958.496620949074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45958.496620949074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45958.496620949074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45958.496620949074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45958.496620949074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45958.496620949074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45958.496620949074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45958.496620949074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45958.496620949074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45958.496620949074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45958.496620949074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45958.496620949074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45958.496620949074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45958.496620949074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45958.496620949074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45958.496620949074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45958.496620949074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45958.496620949074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45958.496620949074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45958.496620949074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45958.496620949074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45958.496620949074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45958.496620949074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45958.496620949074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45958.496620949074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45958.496620949074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45958.496620949074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45958.496620949074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45958.496620949074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45958.496620949074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45958.496620949074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45958.496620949074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45958.496620949074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45958.496620949074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45958.496620949074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45958.496620949074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45958.496620949074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45958.496620949074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45958.496620949074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45958.496620949074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45958.496620949074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45958.496620949074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45958.496620949074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45958.496620949074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45958.496620949074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45958.496620949074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45958.496620949074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45958.496620949074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45958.496620949074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45958.496620949074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45958.496620949074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45958.496620949074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45958.496620949074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45958.496620949074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45958.496620949074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45958.496620949074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45958.496620949074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45958.496620949074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45958.496620949074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45958.496620949074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45958.496620949074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45958.496620949074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45958.496620949074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45958.496620949074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45958.496620949074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45958.496620949074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45958.496620949074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45958.496620949074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45958.496620949074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45958.496620949074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45958.496620949074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45958.496620949074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45958.496620949074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45958.496620949074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45958.496620949074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45958.496620949074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45958.496620949074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45958.496620949074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45958.496620949074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45958.496620949074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45958.496620949074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45958.496620949074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45958.496620949074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45958.496620949074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45958.496620949074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45958.496620949074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45958.496620949074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45958.496620949074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45958.496620949074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45958.496620949074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45958.496620949074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45958.496620949074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45958.496620949074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45958.496620949074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45958.496620949074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45958.496620949074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45958.496620949074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45958.496620949074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45958.496620949074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45958.496620949074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45958.496620949074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45958.496620949074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45958.496620949074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45958.496620949074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45958.496620949074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45958.496620949074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45958.496620949074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45958.496620949074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45958.496620949074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45958.496620949074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45958.496620949074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45958.496620949074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45958.496620949074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45958.496620949074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45958.496620949074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45958.496620949074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45958.496620949074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45958.496620949074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45958.496620949074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45958.496620949074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45958.496620949074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45958.496620949074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45958.496620949074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45958.496620949074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45958.496620949074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45958.496620949074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45958.496620949074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45958.496620949074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45958.496620949074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45958.496620949074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45958.496620949074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45958.496620949074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45958.496620949074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45958.496620949074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45958.496620949074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45958.496620949074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45958.496620949074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45958.496620949074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45958.496620949074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45958.496620949074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45958.496620949074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45958.496620949074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45958.496620949074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45958.496620949074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45958.496620949074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45958.496620949074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45958.496620949074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45958.496620949074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45958.496620949074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45958.496620949074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45958.496620949074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45958.496620949074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45958.496620949074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45958.496620949074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45958.496620949074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45958.496620949074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45958.496620949074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45958.496620949074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45958.496620949074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45958.496620949074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45958.496620949074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45958.496620949074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45958.496620949074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45958.496620949074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45958.496620949074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45958.496620949074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45958.496620949074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45958.496620949074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45958.496620949074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45958.496620949074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45958.496620949074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45958.496620949074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45958.496620949074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45958.496620949074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45958.496620949074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45958.496620949074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45958.496620949074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45958.496620949074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45958.496620949074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45958.496620949074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45958.496620949074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45958.496620949074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45958.496620949074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45958.496620949074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45958.496620949074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45958.496620949074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45958.496620949074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45958.496620949074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45958.496620949074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45958.496620949074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45958.496620949074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45958.496620949074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45958.496620949074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45958.496620949074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45958.496620949074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45958.496620949074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45958.496620949074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45958.496620949074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45958.496620949074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45958.496620949074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45958.496620949074</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8"/>
  <sheetViews>
    <sheetView workbookViewId="0">
      <selection activeCell="H3" sqref="H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255.01590335647779</v>
      </c>
      <c r="H2" s="99">
        <v>45703.474768518521</v>
      </c>
      <c r="I2" s="99" t="str">
        <f>IFERROR(VLOOKUP(D2,DB!A:F,6,0),"")</f>
        <v>SCECO</v>
      </c>
      <c r="J2" s="99" t="str">
        <f>IFERROR(VLOOKUP(D2,DB!A:G,7,0),"")</f>
        <v>Dead</v>
      </c>
      <c r="K2" s="101" t="s">
        <v>39089</v>
      </c>
      <c r="L2" s="94" t="str">
        <f>IFERROR(VLOOKUP(D2,DB!A:I,9,0),"")</f>
        <v>Latis</v>
      </c>
    </row>
    <row r="3" spans="1:16" ht="15" customHeight="1">
      <c r="A3" s="119" t="s">
        <v>39090</v>
      </c>
      <c r="B3" s="119" t="str">
        <f>IFERROR(VLOOKUP(D3,DB!A:K,11,0),"")</f>
        <v>R4</v>
      </c>
      <c r="C3" s="120">
        <v>1</v>
      </c>
      <c r="D3" s="94" t="s">
        <v>36584</v>
      </c>
      <c r="E3" s="98" t="s">
        <v>38998</v>
      </c>
      <c r="F3" s="99">
        <v>45958.475752314815</v>
      </c>
      <c r="G3" s="124">
        <f ca="1">IFERROR(NOW()-F3,"")</f>
        <v>2.0868634259386454E-2</v>
      </c>
      <c r="H3" s="123">
        <v>45958.465833333335</v>
      </c>
      <c r="I3" s="119" t="str">
        <f>IFERROR(VLOOKUP(D3,DB!A:F,6,0),"")</f>
        <v>Generator-SG</v>
      </c>
      <c r="J3" s="119" t="str">
        <f>IFERROR(VLOOKUP(D3,DB!A:G,7,0),"")</f>
        <v>Vandalized</v>
      </c>
      <c r="K3" s="125" t="s">
        <v>39091</v>
      </c>
      <c r="L3" s="121" t="str">
        <f>IFERROR(VLOOKUP(D3,DB!A:I,9,0),"")</f>
        <v>Latis</v>
      </c>
    </row>
    <row r="4" spans="1:16" ht="15" customHeight="1">
      <c r="A4" s="119"/>
      <c r="B4" s="119" t="str">
        <f>IFERROR(VLOOKUP(D4,DB!A:K,11,0),"")</f>
        <v/>
      </c>
      <c r="C4" s="120"/>
      <c r="D4" s="94"/>
      <c r="E4" s="98"/>
      <c r="F4" s="123"/>
      <c r="G4" s="124">
        <f ca="1">IFERROR(NOW()-F4,"")</f>
        <v>45958.496620949074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45958.496620949074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45958.496620949074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45958.496620949074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45958.496620949074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45958.496620949074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45958.496620949074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45958.496620949074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45958.496620949074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45958.496620949074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45958.496620949074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45958.496620949074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45958.496620949074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45958.496620949074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98"/>
      <c r="F18" s="123"/>
      <c r="G18" s="124">
        <f ca="1">IFERROR(NOW()-F18,"")</f>
        <v>45958.496620949074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45958.496620949074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45958.496620949074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45958.496620949074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45958.496620949074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45958.496620949074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45958.496620949074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45958.496620949074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45958.496620949074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45958.496620949074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45958.496620949074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45958.496620949074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45958.496620949074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45958.496620949074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45958.496620949074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45958.496620949074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45958.496620949074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45958.496620949074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45958.496620949074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45958.496620949074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45958.496620949074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45958.496620949074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45958.496620949074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45958.496620949074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45958.496620949074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45958.496620949074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45958.496620949074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45958.496620949074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45958.496620949074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45958.496620949074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45958.496620949074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45958.496620949074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45958.496620949074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45958.496620949074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45958.496620949074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45958.496620949074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45958.496620949074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45958.496620949074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45958.496620949074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45958.496620949074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45958.496620949074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45958.496620949074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45958.496620949074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45958.496620949074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45958.496620949074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45958.496620949074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45958.496620949074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45958.496620949074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45958.496620949074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45958.496620949074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45958.496620949074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45958.496620949074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45958.496620949074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45958.496620949074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45958.496620949074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45958.496620949074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45958.496620949074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45958.496620949074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45958.496620949074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45958.496620949074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45958.496620949074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45958.496620949074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45958.496620949074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45958.496620949074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45958.496620949074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45958.496620949074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45958.496620949074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45958.496620949074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45958.496620949074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45958.496620949074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45958.496620949074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45958.496620949074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45958.496620949074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45958.496620949074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45958.496620949074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45958.496620949074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45958.496620949074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45958.496620949074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45958.496620949074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45958.496620949074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45958.496620949074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45958.496620949074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45958.496620949074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45958.496620949074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45958.496620949074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45958.496620949074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45958.496620949074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45958.496620949074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45958.496620949074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45958.496620949074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45958.496620949074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45958.496620949074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45958.496620949074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45958.496620949074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45958.496620949074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45958.496620949074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45958.496620949074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45958.496620949074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45958.496620949074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45958.496620949074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45958.496620949074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45958.496620949074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45958.496620949074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45958.496620949074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45958.496620949074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45958.496620949074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45958.496620949074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45958.496620949074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45958.496620949074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45958.496620949074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45958.496620949074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45958.496620949074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45958.496620949074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45958.496620949074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45958.496620949074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45958.496620949074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45958.496620949074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45958.496620949074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45958.496620949074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45958.496620949074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45958.496620949074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45958.496620949074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45958.496620949074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45958.496620949074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45958.496620949074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45958.496620949074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45958.496620949074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45958.496620949074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45958.496620949074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45958.496620949074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45958.496620949074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45958.496620949074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45958.496620949074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45958.496620949074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45958.496620949074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45958.496620949074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45958.496620949074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45958.496620949074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45958.496620949074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45958.496620949074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45958.496620949074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45958.496620949074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45958.496620949074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45958.496620949074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45958.496620949074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45958.496620949074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45958.496620949074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45958.496620949074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45958.496620949074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45958.496620949074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45958.496620949074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45958.496620949074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45958.496620949074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45958.496620949074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45958.496620949074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45958.496620949074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45958.496620949074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45958.496620949074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45958.496620949074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45958.496620949074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45958.496620949074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45958.496620949074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45958.496620949074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45958.496620949074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45958.496620949074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45958.496620949074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45958.496620949074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45958.496620949074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45958.496620949074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45958.496620949074</v>
      </c>
      <c r="H187" s="123"/>
      <c r="I187" s="119" t="str">
        <f>IFERROR(VLOOKUP(D187,DB!A:F,6,0),"")</f>
        <v/>
      </c>
      <c r="J187" s="119" t="str">
        <f>IFERROR(VLOOKUP(D187,DB!A:G,7,0),"")</f>
        <v/>
      </c>
      <c r="K187" s="125"/>
      <c r="L187" s="121" t="str">
        <f>IFERROR(VLOOKUP(D187,DB!A:I,9,0),"")</f>
        <v/>
      </c>
    </row>
    <row r="188" spans="1:12" ht="15" customHeight="1">
      <c r="A188" s="126"/>
      <c r="B188" s="126" t="str">
        <f>IFERROR(VLOOKUP(D188,DB!A:K,11,0),"")</f>
        <v/>
      </c>
      <c r="C188" s="127"/>
      <c r="D188" s="128"/>
      <c r="E188" s="129"/>
      <c r="F188" s="130"/>
      <c r="G188" s="131">
        <f ca="1">IFERROR(NOW()-F188,"")</f>
        <v>45958.496620949074</v>
      </c>
      <c r="H188" s="130"/>
      <c r="I188" s="126" t="str">
        <f>IFERROR(VLOOKUP(D188,DB!A:F,6,0),"")</f>
        <v/>
      </c>
      <c r="J188" s="126" t="str">
        <f>IFERROR(VLOOKUP(D188,DB!A:G,7,0),"")</f>
        <v/>
      </c>
      <c r="K188" s="132"/>
      <c r="L188" s="128" t="str">
        <f>IFERROR(VLOOKUP(D188,DB!A:I,9,0),"")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66.664560763885675</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32.307743634257349</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9.8355098379615811</v>
      </c>
      <c r="H4" s="153">
        <v>45948.661111111112</v>
      </c>
      <c r="I4" s="152" t="str">
        <f>IFERROR(VLOOKUP(D4,DB!A:F,6,0),"")</f>
        <v>SCECO</v>
      </c>
      <c r="J4" s="152" t="str">
        <f>IFERROR(VLOOKUP(D4,DB!A:G,7,0),"")</f>
        <v>Dead</v>
      </c>
      <c r="K4" s="152" t="s">
        <v>39097</v>
      </c>
      <c r="L4" s="152" t="str">
        <f>IFERROR(VLOOKUP(D4,DB!A:I,9,0),"")</f>
        <v>Latis</v>
      </c>
    </row>
    <row r="5" spans="1:13" ht="30.75">
      <c r="A5" s="152" t="s">
        <v>39098</v>
      </c>
      <c r="B5" s="152" t="str">
        <f>IFERROR(VLOOKUP(D5,DB!A:K,11,0),"")</f>
        <v>R5</v>
      </c>
      <c r="C5" s="152">
        <v>1</v>
      </c>
      <c r="D5" s="152" t="s">
        <v>31265</v>
      </c>
      <c r="E5" s="152" t="s">
        <v>39079</v>
      </c>
      <c r="F5" s="153">
        <v>45958.42528935185</v>
      </c>
      <c r="G5" s="154">
        <f ca="1">IFERROR(NOW()-F5,"")</f>
        <v>7.1331597224343568E-2</v>
      </c>
      <c r="H5" s="153">
        <v>45958.419733796298</v>
      </c>
      <c r="I5" s="152" t="str">
        <f>IFERROR(VLOOKUP(D5,DB!A:F,6,0),"")</f>
        <v>SCECO</v>
      </c>
      <c r="J5" s="152" t="str">
        <f>IFERROR(VLOOKUP(D5,DB!A:G,7,0),"")</f>
        <v>Vandalized</v>
      </c>
      <c r="K5" s="152" t="s">
        <v>39099</v>
      </c>
      <c r="L5" s="152" t="str">
        <f>IFERROR(VLOOKUP(D5,DB!A:I,9,0),"")</f>
        <v>Latis</v>
      </c>
    </row>
    <row r="6" spans="1:13" ht="15">
      <c r="A6" s="152" t="s">
        <v>39100</v>
      </c>
      <c r="B6" s="152" t="str">
        <f>IFERROR(VLOOKUP(D6,DB!A:K,11,0),"")</f>
        <v>R5</v>
      </c>
      <c r="C6" s="152">
        <v>1</v>
      </c>
      <c r="D6" s="152" t="s">
        <v>34365</v>
      </c>
      <c r="E6" s="152" t="s">
        <v>38998</v>
      </c>
      <c r="F6" s="153">
        <v>45958.442696759259</v>
      </c>
      <c r="G6" s="154">
        <f ca="1">IFERROR(NOW()-F6,"")</f>
        <v>5.3924189815006685E-2</v>
      </c>
      <c r="H6" s="153">
        <v>45958.43644675926</v>
      </c>
      <c r="I6" s="152" t="str">
        <f>IFERROR(VLOOKUP(D6,DB!A:F,6,0),"")</f>
        <v>Generator-SG</v>
      </c>
      <c r="J6" s="152" t="str">
        <f>IFERROR(VLOOKUP(D6,DB!A:G,7,0),"")</f>
        <v>Vandalized</v>
      </c>
      <c r="K6" s="152" t="s">
        <v>39101</v>
      </c>
      <c r="L6" s="152" t="str">
        <f>IFERROR(VLOOKUP(D6,DB!A:I,9,0),"")</f>
        <v>Latis</v>
      </c>
    </row>
    <row r="7" spans="1:13" ht="15">
      <c r="A7" s="152"/>
      <c r="B7" s="152" t="str">
        <f>IFERROR(VLOOKUP(D7,DB!A:K,11,0),"")</f>
        <v/>
      </c>
      <c r="C7" s="152"/>
      <c r="D7" s="152"/>
      <c r="E7" s="152"/>
      <c r="F7" s="153"/>
      <c r="G7" s="154">
        <f ca="1">IFERROR(NOW()-F7,"")</f>
        <v>45958.496620949074</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45958.496620949074</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45958.496620949074</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45958.496620949074</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45958.496620949074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45958.496620949074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45958.496620949074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45958.496620949074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45958.496620949074</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45958.496620949074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45958.496620949074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45958.496620949074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45958.496620949074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45958.496620949074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45958.496620949074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45958.496620949074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45958.496620949074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45958.496620949074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45958.496620949074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45958.496620949074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45958.496620949074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45958.496620949074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45958.496620949074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45958.496620949074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45958.496620949074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45958.496620949074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45958.496620949074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45958.496620949074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45958.496620949074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45958.496620949074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45958.496620949074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45958.496620949074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45958.496620949074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45958.496620949074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45958.496620949074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45958.496620949074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45958.496620949074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45958.496620949074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45958.496620949074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45958.496620949074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45958.496620949074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45958.496620949074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45958.496620949074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45958.496620949074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45958.496620949074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45958.496620949074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45958.496620949074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45958.496620949074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45958.496620949074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45958.496620949074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45958.496620949074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45958.496620949074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45958.496620949074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45958.496620949074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45958.496620949074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45958.496620949074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45958.496620949074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45958.496620949074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45958.496620949074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45958.496620949074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45958.496620949074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45958.496620949074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45958.496620949074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45958.496620949074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45958.496620949074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45958.496620949074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45958.496620949074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45958.496620949074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45958.496620949074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45958.496620949074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45958.496620949074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45958.496620949074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45958.496620949074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45958.496620949074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45958.496620949074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45958.496620949074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45958.496620949074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45958.496620949074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45958.496620949074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45958.496620949074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45958.496620949074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45958.496620949074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45958.496620949074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45958.496620949074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45958.496620949074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45958.496620949074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45958.496620949074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45958.496620949074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45958.496620949074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45958.496620949074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45958.496620949074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45958.496620949074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45958.496620949074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45958.496620949074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45958.496620949074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45958.496620949074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45958.496620949074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45958.496620949074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45958.496620949074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45958.496620949074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45958.496620949074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45958.496620949074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45958.496620949074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45958.496620949074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45958.496620949074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45958.496620949074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45958.496620949074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45958.496620949074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45958.496620949074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45958.496620949074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45958.496620949074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45958.496620949074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45958.496620949074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45958.496620949074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45958.496620949074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45958.496620949074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45958.496620949074</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45958.496620949074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45958.496620949074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45958.496620949074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45958.496620949074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45958.496620949074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45958.496620949074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45958.496620949074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45958.496620949074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45958.496620949074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45958.496620949074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45958.496620949074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45958.496620949074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45958.496620949074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45958.496620949074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45958.496620949074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45958.496620949074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45958.496620949074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45958.496620949074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45958.496620949074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45958.496620949074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45958.496620949074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45958.496620949074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45958.496620949074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45958.496620949074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45958.496620949074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45958.496620949074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45958.496620949074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45958.496620949074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45958.496620949074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45958.496620949074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45958.496620949074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45958.496620949074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45958.496620949074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45958.496620949074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45958.496620949074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45958.496620949074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45958.496620949074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45958.496620949074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45958.496620949074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45958.496620949074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45958.496620949074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45958.496620949074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45958.496620949074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45958.496620949074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45958.496620949074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45958.496620949074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45958.496620949074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45958.496620949074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45958.496620949074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45958.496620949074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45958.496620949074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45958.496620949074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45958.496620949074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45958.496620949074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45958.496620949074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45958.496620949074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45958.496620949074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45958.496620949074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45958.496620949074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45958.496620949074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45958.496620949074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45958.496620949074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45958.496620949074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45958.496620949074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45958.496620949074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45958.496620949074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45958.496620949074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45958.496620949074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45958.496620949074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45958.496620949074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45958.496620949074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45958.496620949074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45958.496620949074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45958.496620949074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45958.496620949074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45958.496620949074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45958.496620949074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45958.496620949074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45958.496620949074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45958.496620949074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45958.496620949074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45958.496620949074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45958.496620949074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45958.496620949074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45958.496620949074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45958.496620949074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45958.496620949074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45958.496620949074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45958.496620949074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45958.496620949074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45958.496620949074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45958.496620949074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45958.496620949074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45958.496620949074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45958.496620949074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45958.496620949074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45958.496620949074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45958.496620949074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45958.496620949074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45958.496620949074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45958.496620949074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45958.496620949074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45958.496620949074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45958.496620949074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45958.496620949074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45958.496620949074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45958.496620949074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45958.496620949074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45958.496620949074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45958.496620949074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45958.496620949074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45958.496620949074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45958.496620949074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45958.496620949074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45958.496620949074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45958.496620949074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45958.496620949074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45958.496620949074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45958.496620949074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45958.496620949074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45958.496620949074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45958.496620949074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45958.496620949074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45958.496620949074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45958.496620949074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45958.496620949074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45958.496620949074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45958.496620949074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45958.496620949074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45958.496620949074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45958.496620949074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45958.496620949074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45958.496620949074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45958.496620949074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45958.496620949074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45958.496620949074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45958.496620949074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45958.496620949074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45958.496620949074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45958.496620949074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45958.496620949074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45958.496620949074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45958.496620949074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45958.496620949074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45958.496620949074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45958.496620949074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45958.496620949074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45958.496620949074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45958.496620949074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45958.496620949074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45958.496620949074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45958.496620949074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45958.496620949074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45958.496620949074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45958.496620949074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45958.496620949074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45958.496620949074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45958.496620949074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45958.496620949074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45958.496620949074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45958.496620949074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45958.496620949074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45958.496620949074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45958.496620949074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45958.496620949074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45958.496620949074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45958.496620949074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45958.496620949074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45958.496620949074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45958.496620949074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45958.496620949074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45958.496620949074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45958.496620949074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45958.496620949074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45958.496620949074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45958.496620949074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45958.496620949074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45958.496620949074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45958.496620949074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45958.496620949074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45958.496620949074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45958.496620949074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45958.496620949074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45958.496620949074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45958.496620949074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45958.496620949074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45958.496620949074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45958.496620949074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45958.496620949074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45958.496620949074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45958.496620949074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45958.496620949074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45958.496620949074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45958.496620949074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45958.496620949074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45958.496620949074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45958.496620949074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45958.496620949074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45958.496620949074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45958.496620949074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45958.496620949074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45958.496620949074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45958.496620949074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45958.496620949074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45958.496620949074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45958.496620949074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45958.496620949074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45958.496620949074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45958.496620949074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45958.496620949074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45958.496620949074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45958.496620949074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45958.496620949074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45958.496620949074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45958.496620949074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45958.496620949074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45958.496620949074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45958.496620949074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45958.496620949074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45958.496620949074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45958.496620949074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45958.496620949074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45958.496620949074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45958.496620949074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45958.496620949074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45958.496620949074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45958.496620949074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45958.496620949074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45958.496620949074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45958.496620949074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45958.496620949074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45958.496620949074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45958.496620949074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45958.496620949074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45958.496620949074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45958.496620949074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45958.496620949074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45958.496620949074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45958.496620949074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45958.496620949074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45958.496620949074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45958.496620949074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45958.496620949074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45958.496620949074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45958.496620949074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45958.496620949074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45958.496620949074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45958.496620949074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45958.496620949074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45958.496620949074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45958.496620949074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45958.496620949074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45958.496620949074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45958.496620949074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45958.496620949074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45958.496620949074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45958.496620949074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45958.496620949074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45958.496620949074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45958.496620949074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45958.496620949074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45958.496620949074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45958.496620949074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45958.496620949074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45958.496620949074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45958.496620949074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45958.496620949074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45958.496620949074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45958.496620949074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45958.496620949074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45958.496620949074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45958.496620949074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45958.496620949074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45958.496620949074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45958.496620949074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45958.496620949074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45958.496620949074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45958.496620949074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45958.496620949074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45958.496620949074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45958.496620949074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45958.496620949074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45958.496620949074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45958.496620949074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45958.496620949074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45958.496620949074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45958.496620949074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45958.496620949074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45958.496620949074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45958.496620949074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45958.496620949074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45958.496620949074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45958.496620949074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45958.496620949074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45958.496620949074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45958.496620949074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45958.496620949074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45958.496620949074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45958.496620949074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45958.496620949074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45958.496620949074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45958.496620949074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45958.496620949074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45958.496620949074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45958.496620949074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45958.496620949074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45958.496620949074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45958.496620949074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45958.496620949074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45958.496620949074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45958.496620949074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45958.496620949074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45958.496620949074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45958.496620949074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45958.496620949074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45958.496620949074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45958.496620949074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45958.496620949074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45958.496620949074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45958.496620949074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45958.496620949074</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45958.496620949074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45958.496620949074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45958.496620949074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45958.496620949074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45958.496620949074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45958.496620949074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45958.496620949074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45958.496620949074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45958.496620949074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45958.496620949074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45958.496620949074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45958.496620949074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45958.496620949074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45958.496620949074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45958.496620949074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45958.496620949074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45958.496620949074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45958.496620949074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45958.496620949074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45958.496620949074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45958.496620949074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45958.496620949074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45958.496620949074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45958.496620949074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45958.496620949074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45958.496620949074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45958.496620949074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45958.496620949074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45958.496620949074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45958.496620949074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45958.496620949074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45958.496620949074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45958.496620949074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45958.496620949074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45958.496620949074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45958.496620949074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45958.496620949074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45958.496620949074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45958.496620949074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45958.496620949074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45958.496620949074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45958.496620949074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45958.496620949074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45958.496620949074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45958.496620949074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45958.496620949074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45958.496620949074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45958.496620949074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45958.496620949074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45958.496620949074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45958.496620949074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45958.496620949074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45958.496620949074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45958.496620949074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45958.496620949074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45958.496620949074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45958.496620949074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45958.496620949074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45958.496620949074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45958.496620949074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45958.496620949074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45958.496620949074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45958.496620949074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45958.496620949074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45958.496620949074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45958.496620949074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45958.496620949074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45958.496620949074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45958.496620949074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45958.496620949074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45958.496620949074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45958.496620949074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45958.496620949074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45958.496620949074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45958.496620949074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45958.496620949074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45958.496620949074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45958.496620949074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45958.496620949074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45958.496620949074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45958.496620949074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45958.496620949074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45958.496620949074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45958.496620949074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45958.496620949074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45958.496620949074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45958.496620949074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45958.496620949074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45958.496620949074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45958.496620949074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45958.496620949074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45958.496620949074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45958.496620949074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45958.496620949074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45958.496620949074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45958.496620949074</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2025-10-28T08:57:02Z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