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54" documentId="120_S{2AC9BD13-BADA-5192-A53E-5A8FF88502F6}" xr6:coauthVersionLast="47" xr6:coauthVersionMax="47" xr10:uidLastSave="{6701FD14-D9BF-47B3-A779-072407794A7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<sst xmlns="http://schemas.openxmlformats.org/spreadsheetml/2006/main" count="181536" uniqueCount="39144">
  <si>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</si>
  <si>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</si>
  <si>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</si>
  <si>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</si>
  <si>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</si>
  <si>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</si>
  <si>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</si>
  <si>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</si>
  <si>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</si>
  <si>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</si>
  <si>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</si>
  <si>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</si>
  <si>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</si>
  <si>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</si>
  <si>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</si>
  <si>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</si>
  <si>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</si>
  <si>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</si>
  <si>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</si>
  <si>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</si>
  <si>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</si>
  <si>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</si>
  <si>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</si>
  <si>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</si>
  <si>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</si>
  <si>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</si>
  <si>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</si>
  <si>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</si>
  <si>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</si>
  <si>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</si>
  <si>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</si>
  <si>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</si>
  <si>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</si>
  <si>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</si>
  <si>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</si>
  <si>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</si>
  <si>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</si>
  <si>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</si>
  <si>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</si>
  <si>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</si>
  <si>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</si>
  <si>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</si>
  <si>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</si>
  <si>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</si>
  <si>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</si>
  <si>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</si>
  <si>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</si>
  <si>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</si>
  <si>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</si>
  <si>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</si>
  <si>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</si>
  <si>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</si>
  <si>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</si>
  <si>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</si>
  <si>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</si>
  <si>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</si>
  <si>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</si>
  <si>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</si>
  <si>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</si>
  <si>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</si>
  <si>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</si>
  <si>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</si>
  <si>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</si>
  <si>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</si>
  <si>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</si>
  <si>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</si>
  <si>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</si>
  <si>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</si>
  <si>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</si>
  <si>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</si>
  <si>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</si>
  <si>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</si>
  <si>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</si>
  <si>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</si>
  <si>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</si>
  <si>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</si>
  <si>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</si>
  <si>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</si>
  <si>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</si>
  <si>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</si>
  <si>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</si>
  <si>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</si>
  <si>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</si>
  <si>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</si>
  <si>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</si>
  <si>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</si>
  <si>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</si>
  <si>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</si>
  <si>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</si>
  <si>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</si>
  <si>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</si>
  <si>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</si>
  <si>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</si>
  <si>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</si>
  <si>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</si>
  <si>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</si>
  <si>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</si>
  <si>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</si>
  <si>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</si>
  <si>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</si>
  <si>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</si>
  <si>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</si>
  <si>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</si>
  <si>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</si>
  <si>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</si>
  <si>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</si>
  <si>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</si>
  <si>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</si>
  <si>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</si>
  <si>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</si>
  <si>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</si>
  <si>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</si>
  <si>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</si>
  <si>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</si>
  <si>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</si>
  <si>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</si>
  <si>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</si>
  <si>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</si>
  <si>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</si>
  <si>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</si>
  <si>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</si>
  <si>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</si>
  <si>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</si>
  <si>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</si>
  <si>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</si>
  <si>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</si>
  <si>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</si>
  <si>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</si>
  <si>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</si>
  <si>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</si>
  <si>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</si>
  <si>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</si>
  <si>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</si>
  <si>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</si>
  <si>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</si>
  <si>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</si>
  <si>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</si>
  <si>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</si>
  <si>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</si>
  <si>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</si>
  <si>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</si>
  <si>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</si>
  <si>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</si>
  <si>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</si>
  <si>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</si>
  <si>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</si>
  <si>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</si>
  <si>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</si>
  <si>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</si>
  <si>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</si>
  <si>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</si>
  <si>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</si>
  <si>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</si>
  <si>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</si>
  <si>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</si>
  <si>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</si>
  <si>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</si>
  <si>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</si>
  <si>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</si>
  <si>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</si>
  <si>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</si>
  <si>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</si>
  <si>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</si>
  <si>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</si>
  <si>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</si>
  <si>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</si>
  <si>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</si>
  <si>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</si>
  <si>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</si>
  <si>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</si>
  <si>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</si>
  <si>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</si>
  <si>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</si>
  <si>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</si>
  <si>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</si>
  <si>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</si>
  <si>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</si>
  <si>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</si>
  <si>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</si>
  <si>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</si>
  <si>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</si>
  <si>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</si>
  <si>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</si>
  <si>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</si>
  <si>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</si>
  <si>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</si>
  <si>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</si>
  <si>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</si>
  <si>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</si>
  <si>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</si>
  <si>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</si>
  <si>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</si>
  <si>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</si>
  <si>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</si>
  <si>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</si>
  <si>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</si>
  <si>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</si>
  <si>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</si>
  <si>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</si>
  <si>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</si>
  <si>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</si>
  <si>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</si>
  <si>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</si>
  <si>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</si>
  <si>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</si>
  <si>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</si>
  <si>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</si>
  <si>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</si>
  <si>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</si>
  <si>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</si>
  <si>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</si>
  <si>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</si>
  <si>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</si>
  <si>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</si>
  <si>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</si>
  <si>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</si>
  <si>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</si>
  <si>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</si>
  <si>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</si>
  <si>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</si>
  <si>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</si>
  <si>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</si>
  <si>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</si>
  <si>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</si>
  <si>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</si>
  <si>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</si>
  <si>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</si>
  <si>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</si>
  <si>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</si>
  <si>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</si>
  <si>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</si>
  <si>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</si>
  <si>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</si>
  <si>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</si>
  <si>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</si>
  <si>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</si>
  <si>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</si>
  <si>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</si>
  <si>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</si>
  <si>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</si>
  <si>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</si>
  <si>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</si>
  <si>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</si>
  <si>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</si>
  <si>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</si>
  <si>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</si>
  <si>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</si>
  <si>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</si>
  <si>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</si>
  <si>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</si>
  <si>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</si>
  <si>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</si>
  <si>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</si>
  <si>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</si>
  <si>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</si>
  <si>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</si>
  <si>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</si>
  <si>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</si>
  <si>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</si>
  <si>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</si>
  <si>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</si>
  <si>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</si>
  <si>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</si>
  <si>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</si>
  <si>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</si>
  <si>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</si>
  <si>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</si>
  <si>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</si>
  <si>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</si>
  <si>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</si>
  <si>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</si>
  <si>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</si>
  <si>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</si>
  <si>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</si>
  <si>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</si>
  <si>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</si>
  <si>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</si>
  <si>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</si>
  <si>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</si>
  <si>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</si>
  <si>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</si>
  <si>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</si>
  <si>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</si>
  <si>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</si>
  <si>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</si>
  <si>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</si>
  <si>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</si>
  <si>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</si>
  <si>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</si>
  <si>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</si>
  <si>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</si>
  <si>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</si>
  <si>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</si>
  <si>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</si>
  <si>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</si>
  <si>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</si>
  <si>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</si>
  <si>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</si>
  <si>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</si>
  <si>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</si>
  <si>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</si>
  <si>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</si>
  <si>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</si>
  <si>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</si>
  <si>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</si>
  <si>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</si>
  <si>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</si>
  <si>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</si>
  <si>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</si>
  <si>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</si>
  <si>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</si>
  <si>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</si>
  <si>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</si>
  <si>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</si>
  <si>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</si>
  <si>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</si>
  <si>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</si>
  <si>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</si>
  <si>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</si>
  <si>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</si>
  <si>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</si>
  <si>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</si>
  <si>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</si>
  <si>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</si>
  <si>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</si>
  <si>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</si>
  <si>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</si>
  <si>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</si>
  <si>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</si>
  <si>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</si>
  <si>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</si>
  <si>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</si>
  <si>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</si>
  <si>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</si>
  <si>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</si>
  <si>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</si>
  <si>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</si>
  <si>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</si>
  <si>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</si>
  <si>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</si>
  <si>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</si>
  <si>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</si>
  <si>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</si>
  <si>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</si>
  <si>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</si>
  <si>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</si>
  <si>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</si>
  <si>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</si>
  <si>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</si>
  <si>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</si>
  <si>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</si>
  <si>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</si>
  <si>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</si>
  <si>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</si>
  <si>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</si>
  <si>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</si>
  <si>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</si>
  <si>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</si>
  <si>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</si>
  <si>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</si>
  <si>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</si>
  <si>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</si>
  <si>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</si>
  <si>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</si>
  <si>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</si>
  <si>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</si>
  <si>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</si>
  <si>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</si>
  <si>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</si>
  <si>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</si>
  <si>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</si>
  <si>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</si>
  <si>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</si>
  <si>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</si>
  <si>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</si>
  <si>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</si>
  <si>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</si>
  <si>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</si>
  <si>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</si>
  <si>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</si>
  <si>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</si>
  <si>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</si>
  <si>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</si>
  <si>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</si>
  <si>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</si>
  <si>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</si>
  <si>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</si>
  <si>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</si>
  <si>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</si>
  <si>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</si>
  <si>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</si>
  <si>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</si>
  <si>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</si>
  <si>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</si>
  <si>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</si>
  <si>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</si>
  <si>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</si>
  <si>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</si>
  <si>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</si>
  <si>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</si>
  <si>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</si>
  <si>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</si>
  <si>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</si>
  <si>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</si>
  <si>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</si>
  <si>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</si>
  <si>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</si>
  <si>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</si>
  <si>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</si>
  <si>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</si>
  <si>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</si>
  <si>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</si>
  <si>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</si>
  <si>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</si>
  <si>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</si>
  <si>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</si>
  <si>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</si>
  <si>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</si>
  <si>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</si>
  <si>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</si>
  <si>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</si>
  <si>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</si>
  <si>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</si>
  <si>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</si>
  <si>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</si>
  <si>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</si>
  <si>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</si>
  <si>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</si>
  <si>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</si>
  <si>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</si>
  <si>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</si>
  <si>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</si>
  <si>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</si>
  <si>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</si>
  <si>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</si>
  <si>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</si>
  <si>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</si>
  <si>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</si>
  <si>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</si>
  <si>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</si>
  <si>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</si>
  <si>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</si>
  <si>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</si>
  <si>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</si>
  <si>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</si>
  <si>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</si>
  <si>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</si>
  <si>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</si>
  <si>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</si>
  <si>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</si>
  <si>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</si>
  <si>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</si>
  <si>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</si>
  <si>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</si>
  <si>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</si>
  <si>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</si>
  <si>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</si>
  <si>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</si>
  <si>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</si>
  <si>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</si>
  <si>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</si>
  <si>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</si>
  <si>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</si>
  <si>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</si>
  <si>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</si>
  <si>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</si>
  <si>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</si>
  <si>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</si>
  <si>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</si>
  <si>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</si>
  <si>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</si>
  <si>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</si>
  <si>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</si>
  <si>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</si>
  <si>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</si>
  <si>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</si>
  <si>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</si>
  <si>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</si>
  <si>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</si>
  <si>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</si>
  <si>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</si>
  <si>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</si>
  <si>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</si>
  <si>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</si>
  <si>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</si>
  <si>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</si>
  <si>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</si>
  <si>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</si>
  <si>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</si>
  <si>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</si>
  <si>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</si>
  <si>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</si>
  <si>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</si>
  <si>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</si>
  <si>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</si>
  <si>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</si>
  <si>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</si>
  <si>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</si>
  <si>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</si>
  <si>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</si>
  <si>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</si>
  <si>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</si>
  <si>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</si>
  <si>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</si>
  <si>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</si>
  <si>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</si>
  <si>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</si>
  <si>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</si>
  <si>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</si>
  <si>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</si>
  <si>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</si>
  <si>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</si>
  <si>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</si>
  <si>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</si>
  <si>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</si>
  <si>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</si>
  <si>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</si>
  <si>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</si>
  <si>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</si>
  <si>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</si>
  <si>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</si>
  <si>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</si>
  <si>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</si>
  <si>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</si>
  <si>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</si>
  <si>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</si>
  <si>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</si>
  <si>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</si>
  <si>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</si>
  <si>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</si>
  <si>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</si>
  <si>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</si>
  <si>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</si>
  <si>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</si>
  <si>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</si>
  <si>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</si>
  <si>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</si>
  <si>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</si>
  <si>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</si>
  <si>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</si>
  <si>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</si>
  <si>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</si>
  <si>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</si>
  <si>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</si>
  <si>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</si>
  <si>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</si>
  <si>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</si>
  <si>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</si>
  <si>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</si>
  <si>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</si>
  <si>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</si>
  <si>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</si>
  <si>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</si>
  <si>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</si>
  <si>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</si>
  <si>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</si>
  <si>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</si>
  <si>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</si>
  <si>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</si>
  <si>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</si>
  <si>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</si>
  <si>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</si>
  <si>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</si>
  <si>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</si>
  <si>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</si>
  <si>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</si>
  <si>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</si>
  <si>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</si>
  <si>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</si>
  <si>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</si>
  <si>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</si>
  <si>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</si>
  <si>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</si>
  <si>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</si>
  <si>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</si>
  <si>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</si>
  <si>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</si>
  <si>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</si>
  <si>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</si>
  <si>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</si>
  <si>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</si>
  <si>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</si>
  <si>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</si>
  <si>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</si>
  <si>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</si>
  <si>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</si>
  <si>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</si>
  <si>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</si>
  <si>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</si>
  <si>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</si>
  <si>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</si>
  <si>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</si>
  <si>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</si>
  <si>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</si>
  <si>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</si>
  <si>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</si>
  <si>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</si>
  <si>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</si>
  <si>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</si>
  <si>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</si>
  <si>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</si>
  <si>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</si>
  <si>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</si>
  <si>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</si>
  <si>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</si>
  <si>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</si>
  <si>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</si>
  <si>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</si>
  <si>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</si>
  <si>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</si>
  <si>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</si>
  <si>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</si>
  <si>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</si>
  <si>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</si>
  <si>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</si>
  <si>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</si>
  <si>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</si>
  <si>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</si>
  <si>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</si>
  <si>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</si>
  <si>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</si>
  <si>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</si>
  <si>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</si>
  <si>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</si>
  <si>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</si>
  <si>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</si>
  <si>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</si>
  <si>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</si>
  <si>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</si>
  <si>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</si>
  <si>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</si>
  <si>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</si>
  <si>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</si>
  <si>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</si>
  <si>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</si>
  <si>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</si>
  <si>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</si>
  <si>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</si>
  <si>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</si>
  <si>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</si>
  <si>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</si>
  <si>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</si>
  <si>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</si>
  <si>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</si>
  <si>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</si>
  <si>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</si>
  <si>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</si>
  <si>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</si>
  <si>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</si>
  <si>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</si>
  <si>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</si>
  <si>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</si>
  <si>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</si>
  <si>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</si>
  <si>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</si>
  <si>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</si>
  <si>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</si>
  <si>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</si>
  <si>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</si>
  <si>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</si>
  <si>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</si>
  <si>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</si>
  <si>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</si>
  <si>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</si>
  <si>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</si>
  <si>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</si>
  <si>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</si>
  <si>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</si>
  <si>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</si>
  <si>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</si>
  <si>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</si>
  <si>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</si>
  <si>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</si>
  <si>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</si>
  <si>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</si>
  <si>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</si>
  <si>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</si>
  <si>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</si>
  <si>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</si>
  <si>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</si>
  <si>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</si>
  <si>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</si>
  <si>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</si>
  <si>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</si>
  <si>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</si>
  <si>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</si>
  <si>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</si>
  <si>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</si>
  <si>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</si>
  <si>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</si>
  <si>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</si>
  <si>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</si>
  <si>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</si>
  <si>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</si>
  <si>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</si>
  <si>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</si>
  <si>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</si>
  <si>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</si>
  <si>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</si>
  <si>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</si>
  <si>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</si>
  <si>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</si>
  <si>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</si>
  <si>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</si>
  <si>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</si>
  <si>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</si>
  <si>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</si>
  <si>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</si>
  <si>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</si>
  <si>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</si>
  <si>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</si>
  <si>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</si>
  <si>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</si>
  <si>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</si>
  <si>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</si>
  <si>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</si>
  <si>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</si>
  <si>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</si>
  <si>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</si>
  <si>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</si>
  <si>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</si>
  <si>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</si>
  <si>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</si>
  <si>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</si>
  <si>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</si>
  <si>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</si>
  <si>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</si>
  <si>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</si>
  <si>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</si>
  <si>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</si>
  <si>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</si>
  <si>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</si>
  <si>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</si>
  <si>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</si>
  <si>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</si>
  <si>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</si>
  <si>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</si>
  <si>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</si>
  <si>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</si>
  <si>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</si>
  <si>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</si>
  <si>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</si>
  <si>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</si>
  <si>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</si>
  <si>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</si>
  <si>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</si>
  <si>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</si>
  <si>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</si>
  <si>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</si>
  <si>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</si>
  <si>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</si>
  <si>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</si>
  <si>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</si>
  <si>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</si>
  <si>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</si>
  <si>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</si>
  <si>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</si>
  <si>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</si>
  <si>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</si>
  <si>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</si>
  <si>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</si>
  <si>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</si>
  <si>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</si>
  <si>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</si>
  <si>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</si>
  <si>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</si>
  <si>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</si>
  <si>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</si>
  <si>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</si>
  <si>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</si>
  <si>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</si>
  <si>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</si>
  <si>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</si>
  <si>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</si>
  <si>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</si>
  <si>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</si>
  <si>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</si>
  <si>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</si>
  <si>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</si>
  <si>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</si>
  <si>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</si>
  <si>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</si>
  <si>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</si>
  <si>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</si>
  <si>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</si>
  <si>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</si>
  <si>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</si>
  <si>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</si>
  <si>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</si>
  <si>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</si>
  <si>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</si>
  <si>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</si>
  <si>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</si>
  <si>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</si>
  <si>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</si>
  <si>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</si>
  <si>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</si>
  <si>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</si>
  <si>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</si>
  <si>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</si>
  <si>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</si>
  <si>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</si>
  <si>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</si>
  <si>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</si>
  <si>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</si>
  <si>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</si>
  <si>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</si>
  <si>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</si>
  <si>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</si>
  <si>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</si>
  <si>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</si>
  <si>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</si>
  <si>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</si>
  <si>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</si>
  <si>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</si>
  <si>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</si>
  <si>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</si>
  <si>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</si>
  <si>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</si>
  <si>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</si>
  <si>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</si>
  <si>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</si>
  <si>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</si>
  <si>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</si>
  <si>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</si>
  <si>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</si>
  <si>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</si>
  <si>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</si>
  <si>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</si>
  <si>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</si>
  <si>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</si>
  <si>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</si>
  <si>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</si>
  <si>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</si>
  <si>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</si>
  <si>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</si>
  <si>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</si>
  <si>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</si>
  <si>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</si>
  <si>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</si>
  <si>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</si>
  <si>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</si>
  <si>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</si>
  <si>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</si>
  <si>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</si>
  <si>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</si>
  <si>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</si>
  <si>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</si>
  <si>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</si>
  <si>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</si>
  <si>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</si>
  <si>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</si>
  <si>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</si>
  <si>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</si>
  <si>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</si>
  <si>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</si>
  <si>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</si>
  <si>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</si>
  <si>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</si>
  <si>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</si>
  <si>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</si>
  <si>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</si>
  <si>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</si>
  <si>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</si>
  <si>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</si>
  <si>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</si>
  <si>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</si>
  <si>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</si>
  <si>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</si>
  <si>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</si>
  <si>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</si>
  <si>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</si>
  <si>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</si>
  <si>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</si>
  <si>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</si>
  <si>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</si>
  <si>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</si>
  <si>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</si>
  <si>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</si>
  <si>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</si>
  <si>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</si>
  <si>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</si>
  <si>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</si>
  <si>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</si>
  <si>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</si>
  <si>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</si>
  <si>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</si>
  <si>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</si>
  <si>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</si>
  <si>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</si>
  <si>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</si>
  <si>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</si>
  <si>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</si>
  <si>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</si>
  <si>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</si>
  <si>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</si>
  <si>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</si>
  <si>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</si>
  <si>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</si>
  <si>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</si>
  <si>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</si>
  <si>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</si>
  <si>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</si>
  <si>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</si>
  <si>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</si>
  <si>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</si>
  <si>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</si>
  <si>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</si>
  <si>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</si>
  <si>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</si>
  <si>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</si>
  <si>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</si>
  <si>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</si>
  <si>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</si>
  <si>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</si>
  <si>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</si>
  <si>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</si>
  <si>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</si>
  <si>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</si>
  <si>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</si>
  <si>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</si>
  <si>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</si>
  <si>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</si>
  <si>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</si>
  <si>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</si>
  <si>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</si>
  <si>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</si>
  <si>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</si>
  <si>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</si>
  <si>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</si>
  <si>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</si>
  <si>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</si>
  <si>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</si>
  <si>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</si>
  <si>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</si>
  <si>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</si>
  <si>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</si>
  <si>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</si>
  <si>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</si>
  <si>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</si>
  <si>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</si>
  <si>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</si>
  <si>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</si>
  <si>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</si>
  <si>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</si>
  <si>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</si>
  <si>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</si>
  <si>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</si>
  <si>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</si>
  <si>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</si>
  <si>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</si>
  <si>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</si>
  <si>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</si>
  <si>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</si>
  <si>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</si>
  <si>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</si>
  <si>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</si>
  <si>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</si>
  <si>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</si>
  <si>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</si>
  <si>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</si>
  <si>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</si>
  <si>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</si>
  <si>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</si>
  <si>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</si>
  <si>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</si>
  <si>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</si>
  <si>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</si>
  <si>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</si>
  <si>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</si>
  <si>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</si>
  <si>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</si>
  <si>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</si>
  <si>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</si>
  <si>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</si>
  <si>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</si>
  <si>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</si>
  <si>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</si>
  <si>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</si>
  <si>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</si>
  <si>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</si>
  <si>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</si>
  <si>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</si>
  <si>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</si>
  <si>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</si>
  <si>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</si>
  <si>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</si>
  <si>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</si>
  <si>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</si>
  <si>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</si>
  <si>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</si>
  <si>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</si>
  <si>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</si>
  <si>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</si>
  <si>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</si>
  <si>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</si>
  <si>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</si>
  <si>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</si>
  <si>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</si>
  <si>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</si>
  <si>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</si>
  <si>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</si>
  <si>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</si>
  <si>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</si>
  <si>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</si>
  <si>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</si>
  <si>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</si>
  <si>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</si>
  <si>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</si>
  <si>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</si>
  <si>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</si>
  <si>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</si>
  <si>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</si>
  <si>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</si>
  <si>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</si>
  <si>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</si>
  <si>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</si>
  <si>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</si>
  <si>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</si>
  <si>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</si>
  <si>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</si>
  <si>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</si>
  <si>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</si>
  <si>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</si>
  <si>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</si>
  <si>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</si>
  <si>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</si>
  <si>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</si>
  <si>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</si>
  <si>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</si>
  <si>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</si>
  <si>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</si>
  <si>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</si>
  <si>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</si>
  <si>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</si>
  <si>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</si>
  <si>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</si>
  <si>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</si>
  <si>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</si>
  <si>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</si>
  <si>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</si>
  <si>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</si>
  <si>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</si>
  <si>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</si>
  <si>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</si>
  <si>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</si>
  <si>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</si>
  <si>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</si>
  <si>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</si>
  <si>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</si>
  <si>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</si>
  <si>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</si>
  <si>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</si>
  <si>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</si>
  <si>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</si>
  <si>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</si>
  <si>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</si>
  <si>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</si>
  <si>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</si>
  <si>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</si>
  <si>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</si>
  <si>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</si>
  <si>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</si>
  <si>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</si>
  <si>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</si>
  <si>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</si>
  <si>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</si>
  <si>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</si>
  <si>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</si>
  <si>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</si>
  <si>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</si>
  <si>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</si>
  <si>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</si>
  <si>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</si>
  <si>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</si>
  <si>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</si>
  <si>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</si>
  <si>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</si>
  <si>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</si>
  <si>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</si>
  <si>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</si>
  <si>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</si>
  <si>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</si>
  <si>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</si>
  <si>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</si>
  <si>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</si>
  <si>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</si>
  <si>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</si>
  <si>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</si>
  <si>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</si>
  <si>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</si>
  <si>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</si>
  <si>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</si>
  <si>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</si>
  <si>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</si>
  <si>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</si>
  <si>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</si>
  <si>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</si>
  <si>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</si>
  <si>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</si>
  <si>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</si>
  <si>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</si>
  <si>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</si>
  <si>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</si>
  <si>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</si>
  <si>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</si>
  <si>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</si>
  <si>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</si>
  <si>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</si>
  <si>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</si>
  <si>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</si>
  <si>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</si>
  <si>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</si>
  <si>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</si>
  <si>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</si>
  <si>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</si>
  <si>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</si>
  <si>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</si>
  <si>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</si>
  <si>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</si>
  <si>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</si>
  <si>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</si>
  <si>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</si>
  <si>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</si>
  <si>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</si>
  <si>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</si>
  <si>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</si>
  <si>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</si>
  <si>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</si>
  <si>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</si>
  <si>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</si>
  <si>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</si>
  <si>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</si>
  <si>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</si>
  <si>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</si>
  <si>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</si>
  <si>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</si>
  <si>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</si>
  <si>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</si>
  <si>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</si>
  <si>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</si>
  <si>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</si>
  <si>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</si>
  <si>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</si>
  <si>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</si>
  <si>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</si>
  <si>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</si>
  <si>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</si>
  <si>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</si>
  <si>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</si>
  <si>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</si>
  <si>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</si>
  <si>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</si>
  <si>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</si>
  <si>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</si>
  <si>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</si>
  <si>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</si>
  <si>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</si>
  <si>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</si>
  <si>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</si>
  <si>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</si>
  <si>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</si>
  <si>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</si>
  <si>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</si>
  <si>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</si>
  <si>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</si>
  <si>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</si>
  <si>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</si>
  <si>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</si>
  <si>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</si>
  <si>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</si>
  <si>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</si>
  <si>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</si>
  <si>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</si>
  <si>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</si>
  <si>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</si>
  <si>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</si>
  <si>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</si>
  <si>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</si>
  <si>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</si>
  <si>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</si>
  <si>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</si>
  <si>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</si>
  <si>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</si>
  <si>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</si>
  <si>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</si>
  <si>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</si>
  <si>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</si>
  <si>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</si>
  <si>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</si>
  <si>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</si>
  <si>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</si>
  <si>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</si>
  <si>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</si>
  <si>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</si>
  <si>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</si>
  <si>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</si>
  <si>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</si>
  <si>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</si>
  <si>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</si>
  <si>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</si>
  <si>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</si>
  <si>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</si>
  <si>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</si>
  <si>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</si>
  <si>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</si>
  <si>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</si>
  <si>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</si>
  <si>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</si>
  <si>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</si>
  <si>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</si>
  <si>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</si>
  <si>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</si>
  <si>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</si>
  <si>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</si>
  <si>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</si>
  <si>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</si>
  <si>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</si>
  <si>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</si>
  <si>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</si>
  <si>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</si>
  <si>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</si>
  <si>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</si>
  <si>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</si>
  <si>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</si>
  <si>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</si>
  <si>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</si>
  <si>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</si>
  <si>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</si>
  <si>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</si>
  <si>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</si>
  <si>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</si>
  <si>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</si>
  <si>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</si>
  <si>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</si>
  <si>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</si>
  <si>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</si>
  <si>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</si>
  <si>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</si>
  <si>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</si>
  <si>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</si>
  <si>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</si>
  <si>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</si>
  <si>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</si>
  <si>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</si>
  <si>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</si>
  <si>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</si>
  <si>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</si>
  <si>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</si>
  <si>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</si>
  <si>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</si>
  <si>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</si>
  <si>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</si>
  <si>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</si>
  <si>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</si>
  <si>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</si>
  <si>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</si>
  <si>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</si>
  <si>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</si>
  <si>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</si>
  <si>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</si>
  <si>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</si>
  <si>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</si>
  <si>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</si>
  <si>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</si>
  <si>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</si>
  <si>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</si>
  <si>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</si>
  <si>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</si>
  <si>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</si>
  <si>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</si>
  <si>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</si>
  <si>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</si>
  <si>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</si>
  <si>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</si>
  <si>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</si>
  <si>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</si>
  <si>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</si>
  <si>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</si>
  <si>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</si>
  <si>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</si>
  <si>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</si>
  <si>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</si>
  <si>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</si>
  <si>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</si>
  <si>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</si>
  <si>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</si>
  <si>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</si>
  <si>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</si>
  <si>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</si>
  <si>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</si>
  <si>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</si>
  <si>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</si>
  <si>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</si>
  <si>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</si>
  <si>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</si>
  <si>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</si>
  <si>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</si>
  <si>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</si>
  <si>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</si>
  <si>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</si>
  <si>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</si>
  <si>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</si>
  <si>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</si>
  <si>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</si>
  <si>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</si>
  <si>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</si>
  <si>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</si>
  <si>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</si>
  <si>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</si>
  <si>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</si>
  <si>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</si>
  <si>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</si>
  <si>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</si>
  <si>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</si>
  <si>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</si>
  <si>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</si>
  <si>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</si>
  <si>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</si>
  <si>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</si>
  <si>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</si>
  <si>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</si>
  <si>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</si>
  <si>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</si>
  <si>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</si>
  <si>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</si>
  <si>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</si>
  <si>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</si>
  <si>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</si>
  <si>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</si>
  <si>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</si>
  <si>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</si>
  <si>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</si>
  <si>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</si>
  <si>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</si>
  <si>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</si>
  <si>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</si>
  <si>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</si>
  <si>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</si>
  <si>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</si>
  <si>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</si>
  <si>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</si>
  <si>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</si>
  <si>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</si>
  <si>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</si>
  <si>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</si>
  <si>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</si>
  <si>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</si>
  <si>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</si>
  <si>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</si>
  <si>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</si>
  <si>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</si>
  <si>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</si>
  <si>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</si>
  <si>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</si>
  <si>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</si>
  <si>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</si>
  <si>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</si>
  <si>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</si>
  <si>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</si>
  <si>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</si>
  <si>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</si>
  <si>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</si>
  <si>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</si>
  <si>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</si>
  <si>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</si>
  <si>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</si>
  <si>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</si>
  <si>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</si>
  <si>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</si>
  <si>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</si>
  <si>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</si>
  <si>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</si>
  <si>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</si>
  <si>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</si>
  <si>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</si>
  <si>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</si>
  <si>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</si>
  <si>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</si>
  <si>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</si>
  <si>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</si>
  <si>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</si>
  <si>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</si>
  <si>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</si>
  <si>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</si>
  <si>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</si>
  <si>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</si>
  <si>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</si>
  <si>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</si>
  <si>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</si>
  <si>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</si>
  <si>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</si>
  <si>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</si>
  <si>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</si>
  <si>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</si>
  <si>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</si>
  <si>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</si>
  <si>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</si>
  <si>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</si>
  <si>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</si>
  <si>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</si>
  <si>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</si>
  <si>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</si>
  <si>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</si>
  <si>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</si>
  <si>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</si>
  <si>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</si>
  <si>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</si>
  <si>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</si>
  <si>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</si>
  <si>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</si>
  <si>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</si>
  <si>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</si>
  <si>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</si>
  <si>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</si>
  <si>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</si>
  <si>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</si>
  <si>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</si>
  <si>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</si>
  <si>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</si>
  <si>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</si>
  <si>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</si>
  <si>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</si>
  <si>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</si>
  <si>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</si>
  <si>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</si>
  <si>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</si>
  <si>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</si>
  <si>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</si>
  <si>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</si>
  <si>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</si>
  <si>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</si>
  <si>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</si>
  <si>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</si>
  <si>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</si>
  <si>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</si>
  <si>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</si>
  <si>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</si>
  <si>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</si>
  <si>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</si>
  <si>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</si>
  <si>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</si>
  <si>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</si>
  <si>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</si>
  <si>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</si>
  <si>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</si>
  <si>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</si>
  <si>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</si>
  <si>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</si>
  <si>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</si>
  <si>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</si>
  <si>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</si>
  <si>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</si>
  <si>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</si>
  <si>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</si>
  <si>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</si>
  <si>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</si>
  <si>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</si>
  <si>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</si>
  <si>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</si>
  <si>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</si>
  <si>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</si>
  <si>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</si>
  <si>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</si>
  <si>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</si>
  <si>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</si>
  <si>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</si>
  <si>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</si>
  <si>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</si>
  <si>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</si>
  <si>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</si>
  <si>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</si>
  <si>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</si>
  <si>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</si>
  <si>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</si>
  <si>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</si>
  <si>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</si>
  <si>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</si>
  <si>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</si>
  <si>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</si>
  <si>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</si>
  <si>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</si>
  <si>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</si>
  <si>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</si>
  <si>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</si>
  <si>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</si>
  <si>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</si>
  <si>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</si>
  <si>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</si>
  <si>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</si>
  <si>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</si>
  <si>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</si>
  <si>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</si>
  <si>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</si>
  <si>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</si>
  <si>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</si>
  <si>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</si>
  <si>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</si>
  <si>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</si>
  <si>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</si>
  <si>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</si>
  <si>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</si>
  <si>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</si>
  <si>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</si>
  <si>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</si>
  <si>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</si>
  <si>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</si>
  <si>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</si>
  <si>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</si>
  <si>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</si>
  <si>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</si>
  <si>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</si>
  <si>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</si>
  <si>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</si>
  <si>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</si>
  <si>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</si>
  <si>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</si>
  <si>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</si>
  <si>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</si>
  <si>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</si>
  <si>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</si>
  <si>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</si>
  <si>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</si>
  <si>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</si>
  <si>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</si>
  <si>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</si>
  <si>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</si>
  <si>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</si>
  <si>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</si>
  <si>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</si>
  <si>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</si>
  <si>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</si>
  <si>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</si>
  <si>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</si>
  <si>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</si>
  <si>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</si>
  <si>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</si>
  <si>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</si>
  <si>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</si>
  <si>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</si>
  <si>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</si>
  <si>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</si>
  <si>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</si>
  <si>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</si>
  <si>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</si>
  <si>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</si>
  <si>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</si>
  <si>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</si>
  <si>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</si>
  <si>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</si>
  <si>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</si>
  <si>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</si>
  <si>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</si>
  <si>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</si>
  <si>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</si>
  <si>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</si>
  <si>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</si>
  <si>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</si>
  <si>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</si>
  <si>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</si>
  <si>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</si>
  <si>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</si>
  <si>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</si>
  <si>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</si>
  <si>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</si>
  <si>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</si>
  <si>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</si>
  <si>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</si>
  <si>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</si>
  <si>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</si>
  <si>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</si>
  <si>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</si>
  <si>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</si>
  <si>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</si>
  <si>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</si>
  <si>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</si>
  <si>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</si>
  <si>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</si>
  <si>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</si>
  <si>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</si>
  <si>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</si>
  <si>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</si>
  <si>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</si>
  <si>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</si>
  <si>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</si>
  <si>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</si>
  <si>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</si>
  <si>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</si>
  <si>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</si>
  <si>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</si>
  <si>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</si>
  <si>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</si>
  <si>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</si>
  <si>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</si>
  <si>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</si>
  <si>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</si>
  <si>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</si>
  <si>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</si>
  <si>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</si>
  <si>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</si>
  <si>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</si>
  <si>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</si>
  <si>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</si>
  <si>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</si>
  <si>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</si>
  <si>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</si>
  <si>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</si>
  <si>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</si>
  <si>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</si>
  <si>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</si>
  <si>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</si>
  <si>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</si>
  <si>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</si>
  <si>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</si>
  <si>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</si>
  <si>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</si>
  <si>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</si>
  <si>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</si>
  <si>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</si>
  <si>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</si>
  <si>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</si>
  <si>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</si>
  <si>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</si>
  <si>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</si>
  <si>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</si>
  <si>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</si>
  <si>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</si>
  <si>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</si>
  <si>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</si>
  <si>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</si>
  <si>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</si>
  <si>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</si>
  <si>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</si>
  <si>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</si>
  <si>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</si>
  <si>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</si>
  <si>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</si>
  <si>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</si>
  <si>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</si>
  <si>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</si>
  <si>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</si>
  <si>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</si>
  <si>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</si>
  <si>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</si>
  <si>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</si>
  <si>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</si>
  <si>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</si>
  <si>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</si>
  <si>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</si>
  <si>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</si>
  <si>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</si>
  <si>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</si>
  <si>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</si>
  <si>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</si>
  <si>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</si>
  <si>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</si>
  <si>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</si>
  <si>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</si>
  <si>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</si>
  <si>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</si>
  <si>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</si>
  <si>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</si>
  <si>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</si>
  <si>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</si>
  <si>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</si>
  <si>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</si>
  <si>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</si>
  <si>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</si>
  <si>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</si>
  <si>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</si>
  <si>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</si>
  <si>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</si>
  <si>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</si>
  <si>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</si>
  <si>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</si>
  <si>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</si>
  <si>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</si>
  <si>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</si>
  <si>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</si>
  <si>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</si>
  <si>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</si>
  <si>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</si>
  <si>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</si>
  <si>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</si>
  <si>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</si>
  <si>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</si>
  <si>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</si>
  <si>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</si>
  <si>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</si>
  <si>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</si>
  <si>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</si>
  <si>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</si>
  <si>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</si>
  <si>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</si>
  <si>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</si>
  <si>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</si>
  <si>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</si>
  <si>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</si>
  <si>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</si>
  <si>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</si>
  <si>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</si>
  <si>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</si>
  <si>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</si>
  <si>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</si>
  <si>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</si>
  <si>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</si>
  <si>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</si>
  <si>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</si>
  <si>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</si>
  <si>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</si>
  <si>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</si>
  <si>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</si>
  <si>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</si>
  <si>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</si>
  <si>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</si>
  <si>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</si>
  <si>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</si>
  <si>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</si>
  <si>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</si>
  <si>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</si>
  <si>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</si>
  <si>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</si>
  <si>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</si>
  <si>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</si>
  <si>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</si>
  <si>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</si>
  <si>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</si>
  <si>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</si>
  <si>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</si>
  <si>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</si>
  <si>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</si>
  <si>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</si>
  <si>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</si>
  <si>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</si>
  <si>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</si>
  <si>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</si>
  <si>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</si>
  <si>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</si>
  <si>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</si>
  <si>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</si>
  <si>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</si>
  <si>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</si>
  <si>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</si>
  <si>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</si>
  <si>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</si>
  <si>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</si>
  <si>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</si>
  <si>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</si>
  <si>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</si>
  <si>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</si>
  <si>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</si>
  <si>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</si>
  <si>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</si>
  <si>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</si>
  <si>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</si>
  <si>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</si>
  <si>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</si>
  <si>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</si>
  <si>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</si>
  <si>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</si>
  <si>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</si>
  <si>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</si>
  <si>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</si>
  <si>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</si>
  <si>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</si>
  <si>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</si>
  <si>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</si>
  <si>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</si>
  <si>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</si>
  <si>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</si>
  <si>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</si>
  <si>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</si>
  <si>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</si>
  <si>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</si>
  <si>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</si>
  <si>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</si>
  <si>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</si>
  <si>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</si>
  <si>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</si>
  <si>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</si>
  <si>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</si>
  <si>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</si>
  <si>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</si>
  <si>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</si>
  <si>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</si>
  <si>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</si>
  <si>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</si>
  <si>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</si>
  <si>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</si>
  <si>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</si>
  <si>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</si>
  <si>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</si>
  <si>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</si>
  <si>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</si>
  <si>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</si>
  <si>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</si>
  <si>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</si>
  <si>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</si>
  <si>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</si>
  <si>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</si>
  <si>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</si>
  <si>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</si>
  <si>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</si>
  <si>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</si>
  <si>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</si>
  <si>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</si>
  <si>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</si>
  <si>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</si>
  <si>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</si>
  <si>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</si>
  <si>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</si>
  <si>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</si>
  <si>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</si>
  <si>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</si>
  <si>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</si>
  <si>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</si>
  <si>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</si>
  <si>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</si>
  <si>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</si>
  <si>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</si>
  <si>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</si>
  <si>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</si>
  <si>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</si>
  <si>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</si>
  <si>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</si>
  <si>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</si>
  <si>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</si>
  <si>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</si>
  <si>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</si>
  <si>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</si>
  <si>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</si>
  <si>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</si>
  <si>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</si>
  <si>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</si>
  <si>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</si>
  <si>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</si>
  <si>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</si>
  <si>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</si>
  <si>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</si>
  <si>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</si>
  <si>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</si>
  <si>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</si>
  <si>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</si>
  <si>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</si>
  <si>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</si>
  <si>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</si>
  <si>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</si>
  <si>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</si>
  <si>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</si>
  <si>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</si>
  <si>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</si>
  <si>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</si>
  <si>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</si>
  <si>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</si>
  <si>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</si>
  <si>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</si>
  <si>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</si>
  <si>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</si>
  <si>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</si>
  <si>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</si>
  <si>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</si>
  <si>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</si>
  <si>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</si>
  <si>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</si>
  <si>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</si>
  <si>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</si>
  <si>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</si>
  <si>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</si>
  <si>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</si>
  <si>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</si>
  <si>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</si>
  <si>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</si>
  <si>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</si>
  <si>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</si>
  <si>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</si>
  <si>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</si>
  <si>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</si>
  <si>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</si>
  <si>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</si>
  <si>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</si>
  <si>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</si>
  <si>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</si>
  <si>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</si>
  <si>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</si>
  <si>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</si>
  <si>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</si>
  <si>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</si>
  <si>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</si>
  <si>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</si>
  <si>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</si>
  <si>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</si>
  <si>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</si>
  <si>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</si>
  <si>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</si>
  <si>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</si>
  <si>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</si>
  <si>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</si>
  <si>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</si>
  <si>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</si>
  <si>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</si>
  <si>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</si>
  <si>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</si>
  <si>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</si>
  <si>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</si>
  <si>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</si>
  <si>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</si>
  <si>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</si>
  <si>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</si>
  <si>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</si>
  <si>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</si>
  <si>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</si>
  <si>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</si>
  <si>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</si>
  <si>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</si>
  <si>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</si>
  <si>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</si>
  <si>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</si>
  <si>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</si>
  <si>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</si>
  <si>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</si>
  <si>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</si>
  <si>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</si>
  <si>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</si>
  <si>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</si>
  <si>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</si>
  <si>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</si>
  <si>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</si>
  <si>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</si>
  <si>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</si>
  <si>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</si>
  <si>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</si>
  <si>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</si>
  <si>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</si>
  <si>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</si>
  <si>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</si>
  <si>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</si>
  <si>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</si>
  <si>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</si>
  <si>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</si>
  <si>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</si>
  <si>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</si>
  <si>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</si>
  <si>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</si>
  <si>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</si>
  <si>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</si>
  <si>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</si>
  <si>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</si>
  <si>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</si>
  <si>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</si>
  <si>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</si>
  <si>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</si>
  <si>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</si>
  <si>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</si>
  <si>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</si>
  <si>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</si>
  <si>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</si>
  <si>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</si>
  <si>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</si>
  <si>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</si>
  <si>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</si>
  <si>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</si>
  <si>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</si>
  <si>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</si>
  <si>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</si>
  <si>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</si>
  <si>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</si>
  <si>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</si>
  <si>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</si>
  <si>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</si>
  <si>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</si>
  <si>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</si>
  <si>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</si>
  <si>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</si>
  <si>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</si>
  <si>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</si>
  <si>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</si>
  <si>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</si>
  <si>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</si>
  <si>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</si>
  <si>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</si>
  <si>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</si>
  <si>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</si>
  <si>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</si>
  <si>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</si>
  <si>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</si>
  <si>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</si>
  <si>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</si>
  <si>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</si>
  <si>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</si>
  <si>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</si>
  <si>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</si>
  <si>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</si>
  <si>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</si>
  <si>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</si>
  <si>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</si>
  <si>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</si>
  <si>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</si>
  <si>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</si>
  <si>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</si>
  <si>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</si>
  <si>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</si>
  <si>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</si>
  <si>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</si>
  <si>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</si>
  <si>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</si>
  <si>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</si>
  <si>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</si>
  <si>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</si>
  <si>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</si>
  <si>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</si>
  <si>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</si>
  <si>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</si>
  <si>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</si>
  <si>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</si>
  <si>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</si>
  <si>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</si>
  <si>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</si>
  <si>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</si>
  <si>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</si>
  <si>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</si>
  <si>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</si>
  <si>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</si>
  <si>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</si>
  <si>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</si>
  <si>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</si>
  <si>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</si>
  <si>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</si>
  <si>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</si>
  <si>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</si>
  <si>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</si>
  <si>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</si>
  <si>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</si>
  <si>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</si>
  <si>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</si>
  <si>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</si>
  <si>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</si>
  <si>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</si>
  <si>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</si>
  <si>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</si>
  <si>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</si>
  <si>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</si>
  <si>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</si>
  <si>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</si>
  <si>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</si>
  <si>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</si>
  <si>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</si>
  <si>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</si>
  <si>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</si>
  <si>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</si>
  <si>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</si>
  <si>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</si>
  <si>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</si>
  <si>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</si>
  <si>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</si>
  <si>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</si>
  <si>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</si>
  <si>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</si>
  <si>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</si>
  <si>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</si>
  <si>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</si>
  <si>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</si>
  <si>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</si>
  <si>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</si>
  <si>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</si>
  <si>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</si>
  <si>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</si>
  <si>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</si>
  <si>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</si>
  <si>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</si>
  <si>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</si>
  <si>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</si>
  <si>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</si>
  <si>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</si>
  <si>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</si>
  <si>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</si>
  <si>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</si>
  <si>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</si>
  <si>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</si>
  <si>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</si>
  <si>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</si>
  <si>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</si>
  <si>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</si>
  <si>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</si>
  <si>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</si>
  <si>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</si>
  <si>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</si>
  <si>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</si>
  <si>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</si>
  <si>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</si>
  <si>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</si>
  <si>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</si>
  <si>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</si>
  <si>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</si>
  <si>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</si>
  <si>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</si>
  <si>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</si>
  <si>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</si>
  <si>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</si>
  <si>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</si>
  <si>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</si>
  <si>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</si>
  <si>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</si>
  <si>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</si>
  <si>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</si>
  <si>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</si>
  <si>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</si>
  <si>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</si>
  <si>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</si>
  <si>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</si>
  <si>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</si>
  <si>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</si>
  <si>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</si>
  <si>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</si>
  <si>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</si>
  <si>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</si>
  <si>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</si>
  <si>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</si>
  <si>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</si>
  <si>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</si>
  <si>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</si>
  <si>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</si>
  <si>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</si>
  <si>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</si>
  <si>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</si>
  <si>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</si>
  <si>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</si>
  <si>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</si>
  <si>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</si>
  <si>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</si>
  <si>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</si>
  <si>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</si>
  <si>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</si>
  <si>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</si>
  <si>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</si>
  <si>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</si>
  <si>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</si>
  <si>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</si>
  <si>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</si>
  <si>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</si>
  <si>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</si>
  <si>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</si>
  <si>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</si>
  <si>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</si>
  <si>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</si>
  <si>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</si>
  <si>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</si>
  <si>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</si>
  <si>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</si>
  <si>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</si>
  <si>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</si>
  <si>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</si>
  <si>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</si>
  <si>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</si>
  <si>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</si>
  <si>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</si>
  <si>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</si>
  <si>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</si>
  <si>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</si>
  <si>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</si>
  <si>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</si>
  <si>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</si>
  <si>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</si>
  <si>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</si>
  <si>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</si>
  <si>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</si>
  <si>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</si>
  <si>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</si>
  <si>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</si>
  <si>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</si>
  <si>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</si>
  <si>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</si>
  <si>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</si>
  <si>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</si>
  <si>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</si>
  <si>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</si>
  <si>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</si>
  <si>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</si>
  <si>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</si>
  <si>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</si>
  <si>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</si>
  <si>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</si>
  <si>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</si>
  <si>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</si>
  <si>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</si>
  <si>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</si>
  <si>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</si>
  <si>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</si>
  <si>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</si>
  <si>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</si>
  <si>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</si>
  <si>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</si>
  <si>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</si>
  <si>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</si>
  <si>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</si>
  <si>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</si>
  <si>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</si>
  <si>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</si>
  <si>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</si>
  <si>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</si>
  <si>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</si>
  <si>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</si>
  <si>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</si>
  <si>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</si>
  <si>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</si>
  <si>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</si>
  <si>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</si>
  <si>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</si>
  <si>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</si>
  <si>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</si>
  <si>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</si>
  <si>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</si>
  <si>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</si>
  <si>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</si>
  <si>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</si>
  <si>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</si>
  <si>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</si>
  <si>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</si>
  <si>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</si>
  <si>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</si>
  <si>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</si>
  <si>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</si>
  <si>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</si>
  <si>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</si>
  <si>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</si>
  <si>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</si>
  <si>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</si>
  <si>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</si>
  <si>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</si>
  <si>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</si>
  <si>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</si>
  <si>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</si>
  <si>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</si>
  <si>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</si>
  <si>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</si>
  <si>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</si>
  <si>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</si>
  <si>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</si>
  <si>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</si>
  <si>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</si>
  <si>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</si>
  <si>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</si>
  <si>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</si>
  <si>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</si>
  <si>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</si>
  <si>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</si>
  <si>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</si>
  <si>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</si>
  <si>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</si>
  <si>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</si>
  <si>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</si>
  <si>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</si>
  <si>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</si>
  <si>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</si>
  <si>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</si>
  <si>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</si>
  <si>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</si>
  <si>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</si>
  <si>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</si>
  <si>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</si>
  <si>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</si>
  <si>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</si>
  <si>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</si>
  <si>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</si>
  <si>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</si>
  <si>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</si>
  <si>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</si>
  <si>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</si>
  <si>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</si>
  <si>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</si>
  <si>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</si>
  <si>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</si>
  <si>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</si>
  <si>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</si>
  <si>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</si>
  <si>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</si>
  <si>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</si>
  <si>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</si>
  <si>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</si>
  <si>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</si>
  <si>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</si>
  <si>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</si>
  <si>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</si>
  <si>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</si>
  <si>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</si>
  <si>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</si>
  <si>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</si>
  <si>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</si>
  <si>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</si>
  <si>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</si>
  <si>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</si>
  <si>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</si>
  <si>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</si>
  <si>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</si>
  <si>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</si>
  <si>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</si>
  <si>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</si>
  <si>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</si>
  <si>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</si>
  <si>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</si>
  <si>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</si>
  <si>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</si>
  <si>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</si>
  <si>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</si>
  <si>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</si>
  <si>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</si>
  <si>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</si>
  <si>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</si>
  <si>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</si>
  <si>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</si>
  <si>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</si>
  <si>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</si>
  <si>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</si>
  <si>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</si>
  <si>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</si>
  <si>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</si>
  <si>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</si>
  <si>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</si>
  <si>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</si>
  <si>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</si>
  <si>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</si>
  <si>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</si>
  <si>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</si>
  <si>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</si>
  <si>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</si>
  <si>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</si>
  <si>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</si>
  <si>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</si>
  <si>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</si>
  <si>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</si>
  <si>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</si>
  <si>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</si>
  <si>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</si>
  <si>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</si>
  <si>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</si>
  <si>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</si>
  <si>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</si>
  <si>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</si>
  <si>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</si>
  <si>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</si>
  <si>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</si>
  <si>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</si>
  <si>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</si>
  <si>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</si>
  <si>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</si>
  <si>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</si>
  <si>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</si>
  <si>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</si>
  <si>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</si>
  <si>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</si>
  <si>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</si>
  <si>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</si>
  <si>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</si>
  <si>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</si>
  <si>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</si>
  <si>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</si>
  <si>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</si>
  <si>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</si>
  <si>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</si>
  <si>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</si>
  <si>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</si>
  <si>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</si>
  <si>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</si>
  <si>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</si>
  <si>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</si>
  <si>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</si>
  <si>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</si>
  <si>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</si>
  <si>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</si>
  <si>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</si>
  <si>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</si>
  <si>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</si>
  <si>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</si>
  <si>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</si>
  <si>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</si>
  <si>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</si>
  <si>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</si>
  <si>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</si>
  <si>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</si>
  <si>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</si>
  <si>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</si>
  <si>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</si>
  <si>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</si>
  <si>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</si>
  <si>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</si>
  <si>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</si>
  <si>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</si>
  <si>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</si>
  <si>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</si>
  <si>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</si>
  <si>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</si>
  <si>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</si>
  <si>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</si>
  <si>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</si>
  <si>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</si>
  <si>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</si>
  <si>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</si>
  <si>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</si>
  <si>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</si>
  <si>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</si>
  <si>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</si>
  <si>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</si>
  <si>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</si>
  <si>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</si>
  <si>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</si>
  <si>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</si>
  <si>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</si>
  <si>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</si>
  <si>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</si>
  <si>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</si>
  <si>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</si>
  <si>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</si>
  <si>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</si>
  <si>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</si>
  <si>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</si>
  <si>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</si>
  <si>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</si>
  <si>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</si>
  <si>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</si>
  <si>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</si>
  <si>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</si>
  <si>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</si>
  <si>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</si>
  <si>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</si>
  <si>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</si>
  <si>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</si>
  <si>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</si>
  <si>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</si>
  <si>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</si>
  <si>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</si>
  <si>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</si>
  <si>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</si>
  <si>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</si>
  <si>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</si>
  <si>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</si>
  <si>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</si>
  <si>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</si>
  <si>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</si>
  <si>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</si>
  <si>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</si>
  <si>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</si>
  <si>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</si>
  <si>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</si>
  <si>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</si>
  <si>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</si>
  <si>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</si>
  <si>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</si>
  <si>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</si>
  <si>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</si>
  <si>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</si>
  <si>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</si>
  <si>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</si>
  <si>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</si>
  <si>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</si>
  <si>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</si>
  <si>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</si>
  <si>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</si>
  <si>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</si>
  <si>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</si>
  <si>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</si>
  <si>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</si>
  <si>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</si>
  <si>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</si>
  <si>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</si>
  <si>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</si>
  <si>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</si>
  <si>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</si>
  <si>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</si>
  <si>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</si>
  <si>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</si>
  <si>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</si>
  <si>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</si>
  <si>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</si>
  <si>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</si>
  <si>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</si>
  <si>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</si>
  <si>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</si>
  <si>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</si>
  <si>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</si>
  <si>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</si>
  <si>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</si>
  <si>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</si>
  <si>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</si>
  <si>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</si>
  <si>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</si>
  <si>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</si>
  <si>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</si>
  <si>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</si>
  <si>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</si>
  <si>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</si>
  <si>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</si>
  <si>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</si>
  <si>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</si>
  <si>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</si>
  <si>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</si>
  <si>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</si>
  <si>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</si>
  <si>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</si>
  <si>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</si>
  <si>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</si>
  <si>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</si>
  <si>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</si>
  <si>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</si>
  <si>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</si>
  <si>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</si>
  <si>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</si>
  <si>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</si>
  <si>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</si>
  <si>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</si>
  <si>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</si>
  <si>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</si>
  <si>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</si>
  <si>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</si>
  <si>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</si>
  <si>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</si>
  <si>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</si>
  <si>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</si>
  <si>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</si>
  <si>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</si>
  <si>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</si>
  <si>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</si>
  <si>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</si>
  <si>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</si>
  <si>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</si>
  <si>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</si>
  <si>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</si>
  <si>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</si>
  <si>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</si>
  <si>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</si>
  <si>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</si>
  <si>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</si>
  <si>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</si>
  <si>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</si>
  <si>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</si>
  <si>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</si>
  <si>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</si>
  <si>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</si>
  <si>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</si>
  <si>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</si>
  <si>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</si>
  <si>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</si>
  <si>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</si>
  <si>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</si>
  <si>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</si>
  <si>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</si>
  <si>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</si>
  <si>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</si>
  <si>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</si>
  <si>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</si>
  <si>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</si>
  <si>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</si>
  <si>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</si>
  <si>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</si>
  <si>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</si>
  <si>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</si>
  <si>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</si>
  <si>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</si>
  <si>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</si>
  <si>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</si>
  <si>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</si>
  <si>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</si>
  <si>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</si>
  <si>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</si>
  <si>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</si>
  <si>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</si>
  <si>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</si>
  <si>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</si>
  <si>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</si>
  <si>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</si>
  <si>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</si>
  <si>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</si>
  <si>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</si>
  <si>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</si>
  <si>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</si>
  <si>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</si>
  <si>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</si>
  <si>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</si>
  <si>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</si>
  <si>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</si>
  <si>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</si>
  <si>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</si>
  <si>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</si>
  <si>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</si>
  <si>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</si>
  <si>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</si>
  <si>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</si>
  <si>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</si>
  <si>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</si>
  <si>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</si>
  <si>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</si>
  <si>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</si>
  <si>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</si>
  <si>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</si>
  <si>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</si>
  <si>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</si>
  <si>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</si>
  <si>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</si>
  <si>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</si>
  <si>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</si>
  <si>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</si>
  <si>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</si>
  <si>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</si>
  <si>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</si>
  <si>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</si>
  <si>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</si>
  <si>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</si>
  <si>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</si>
  <si>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</si>
  <si>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</si>
  <si>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</si>
  <si>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</si>
  <si>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</si>
  <si>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</si>
  <si>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</si>
  <si>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</si>
  <si>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</si>
  <si>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</si>
  <si>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</si>
  <si>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</si>
  <si>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</si>
  <si>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</si>
  <si>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</si>
  <si>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</si>
  <si>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</si>
  <si>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</si>
  <si>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</si>
  <si>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</si>
  <si>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</si>
  <si>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</si>
  <si>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</si>
  <si>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</si>
  <si>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</si>
  <si>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</si>
  <si>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</si>
  <si>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</si>
  <si>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</si>
  <si>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</si>
  <si>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</si>
  <si>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</si>
  <si>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</si>
  <si>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</si>
  <si>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</si>
  <si>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</si>
  <si>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</si>
  <si>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</si>
  <si>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</si>
  <si>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</si>
  <si>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</si>
  <si>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</si>
  <si>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</si>
  <si>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</si>
  <si>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</si>
  <si>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</si>
  <si>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</si>
  <si>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</si>
  <si>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</si>
  <si>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</si>
  <si>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</si>
  <si>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</si>
  <si>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</si>
  <si>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</si>
  <si>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</si>
  <si>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</si>
  <si>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</si>
  <si>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</si>
  <si>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</si>
  <si>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</si>
  <si>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</si>
  <si>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</si>
  <si>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</si>
  <si>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</si>
  <si>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</si>
  <si>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</si>
  <si>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</si>
  <si>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</si>
  <si>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</si>
  <si>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</si>
  <si>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</si>
  <si>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</si>
  <si>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</si>
  <si>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</si>
  <si>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</si>
  <si>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</si>
  <si>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</si>
  <si>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</si>
  <si>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</si>
  <si>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</si>
  <si>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</si>
  <si>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</si>
  <si>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</si>
  <si>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</si>
  <si>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</si>
  <si>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</si>
  <si>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</si>
  <si>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</si>
  <si>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</si>
  <si>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</si>
  <si>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</si>
  <si>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</si>
  <si>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</si>
  <si>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</si>
  <si>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</si>
  <si>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</si>
  <si>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</si>
  <si>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</si>
  <si>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</si>
  <si>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</si>
  <si>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</si>
  <si>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</si>
  <si>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</si>
  <si>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</si>
  <si>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</si>
  <si>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</si>
  <si>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</si>
  <si>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</si>
  <si>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</si>
  <si>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</si>
  <si>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</si>
  <si>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</si>
  <si>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</si>
  <si>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</si>
  <si>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</si>
  <si>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</si>
  <si>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</si>
  <si>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</si>
  <si>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</si>
  <si>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</si>
  <si>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</si>
  <si>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</si>
  <si>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</si>
  <si>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</si>
  <si>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</si>
  <si>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</si>
  <si>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</si>
  <si>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</si>
  <si>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</si>
  <si>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</si>
  <si>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</si>
  <si>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</si>
  <si>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</si>
  <si>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</si>
  <si>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</si>
  <si>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</si>
  <si>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</si>
  <si>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</si>
  <si>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</si>
  <si>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</si>
  <si>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</si>
  <si>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</si>
  <si>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</si>
  <si>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</si>
  <si>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</si>
  <si>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</si>
  <si>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</si>
  <si>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</si>
  <si>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</si>
  <si>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</si>
  <si>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</si>
  <si>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</si>
  <si>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</si>
  <si>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</si>
  <si>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</si>
  <si>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</si>
  <si>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</si>
  <si>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</si>
  <si>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</si>
  <si>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</si>
  <si>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</si>
  <si>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</si>
  <si>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</si>
  <si>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</si>
  <si>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</si>
  <si>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</si>
  <si>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</si>
  <si>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</si>
  <si>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</si>
  <si>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</si>
  <si>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</si>
  <si>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</si>
  <si>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</si>
  <si>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</si>
  <si>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</si>
  <si>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</si>
  <si>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</si>
  <si>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</si>
  <si>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</si>
  <si>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</si>
  <si>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</si>
  <si>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</si>
  <si>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</si>
  <si>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</si>
  <si>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</si>
  <si>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</si>
  <si>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</si>
  <si>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</si>
  <si>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</si>
  <si>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</si>
  <si>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</si>
  <si>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</si>
  <si>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</si>
  <si>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</si>
  <si>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</si>
  <si>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</si>
  <si>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</si>
  <si>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</si>
  <si>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</si>
  <si>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</si>
  <si>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</si>
  <si>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</si>
  <si>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</si>
  <si>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</si>
  <si>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</si>
  <si>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</si>
  <si>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</si>
  <si>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</si>
  <si>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</si>
  <si>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</si>
  <si>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</si>
  <si>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</si>
  <si>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</si>
  <si>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</si>
  <si>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</si>
  <si>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</si>
  <si>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</si>
  <si>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</si>
  <si>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</si>
  <si>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</si>
  <si>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</si>
  <si>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</si>
  <si>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</si>
  <si>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</si>
  <si>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</si>
  <si>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</si>
  <si>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</si>
  <si>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</si>
  <si>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</si>
  <si>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</si>
  <si>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</si>
  <si>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</si>
  <si>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</si>
  <si>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</si>
  <si>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</si>
  <si>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</si>
  <si>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</si>
  <si>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</si>
  <si>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</si>
  <si>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</si>
  <si>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</si>
  <si>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</si>
  <si>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</si>
  <si>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</si>
  <si>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</si>
  <si>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</si>
  <si>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</si>
  <si>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</si>
  <si>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</si>
  <si>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</si>
  <si>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</si>
  <si>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</si>
  <si>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</si>
  <si>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</si>
  <si>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</si>
  <si>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</si>
  <si>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</si>
  <si>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</si>
  <si>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</si>
  <si>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</si>
  <si>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</si>
  <si>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</si>
  <si>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</si>
  <si>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</si>
  <si>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</si>
  <si>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</si>
  <si>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</si>
  <si>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</si>
  <si>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</si>
  <si>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</si>
  <si>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</si>
  <si>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</si>
  <si>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</si>
  <si>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</si>
  <si>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</si>
  <si>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</si>
  <si>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</si>
  <si>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</si>
  <si>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</si>
  <si>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</si>
  <si>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</si>
  <si>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</si>
  <si>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</si>
  <si>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</si>
  <si>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</si>
  <si>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</si>
  <si>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</si>
  <si>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</si>
  <si>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</si>
  <si>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</si>
  <si>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</si>
  <si>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</si>
  <si>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</si>
  <si>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</si>
  <si>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</si>
  <si>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</si>
  <si>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</si>
  <si>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</si>
  <si>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</si>
  <si>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</si>
  <si>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</si>
  <si>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</si>
  <si>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</si>
  <si>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</si>
  <si>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</si>
  <si>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</si>
  <si>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</si>
  <si>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</si>
  <si>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</si>
  <si>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</si>
  <si>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</si>
  <si>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</si>
  <si>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</si>
  <si>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</si>
  <si>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</si>
  <si>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</si>
  <si>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</si>
  <si>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</si>
  <si>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</si>
  <si>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</si>
  <si>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</si>
  <si>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</si>
  <si>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</si>
  <si>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</si>
  <si>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</si>
  <si>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</si>
  <si>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</si>
  <si>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</si>
  <si>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</si>
  <si>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</si>
  <si>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</si>
  <si>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</si>
  <si>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</si>
  <si>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</si>
  <si>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</si>
  <si>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</si>
  <si>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</si>
  <si>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</si>
  <si>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</si>
  <si>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</si>
  <si>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</si>
  <si>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</si>
  <si>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</si>
  <si>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</si>
  <si>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</si>
  <si>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</si>
  <si>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</si>
  <si>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</si>
  <si>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</si>
  <si>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</si>
  <si>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</si>
  <si>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</si>
  <si>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</si>
  <si>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</si>
  <si>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</si>
  <si>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</si>
  <si>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</si>
  <si>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</si>
  <si>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</si>
  <si>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</si>
  <si>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</si>
  <si>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</si>
  <si>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</si>
  <si>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</si>
  <si>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</si>
  <si>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</si>
  <si>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</si>
  <si>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</si>
  <si>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</si>
  <si>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</si>
  <si>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</si>
  <si>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</si>
  <si>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</si>
  <si>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</si>
  <si>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</si>
  <si>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</si>
  <si>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</si>
  <si>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</si>
  <si>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</si>
  <si>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</si>
  <si>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</si>
  <si>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</si>
  <si>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</si>
  <si>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</si>
  <si>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</si>
  <si>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</si>
  <si>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</si>
  <si>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</si>
  <si>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</si>
  <si>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</si>
  <si>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</si>
  <si>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</si>
  <si>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</si>
  <si>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</si>
  <si>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</si>
  <si>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</si>
  <si>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</si>
  <si>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</si>
  <si>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</si>
  <si>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</si>
  <si>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</si>
  <si>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</si>
  <si>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</si>
  <si>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</si>
  <si>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</si>
  <si>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</si>
  <si>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</si>
  <si>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</si>
  <si>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</si>
  <si>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</si>
  <si>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</si>
  <si>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</si>
  <si>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</si>
  <si>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</si>
  <si>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</si>
  <si>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</si>
  <si>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</si>
  <si>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</si>
  <si>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</si>
  <si>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</si>
  <si>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</si>
  <si>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</si>
  <si>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</si>
  <si>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</si>
  <si>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</si>
  <si>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</si>
  <si>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</si>
  <si>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</si>
  <si>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</si>
  <si>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</si>
  <si>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</si>
  <si>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</si>
  <si>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</si>
  <si>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</si>
  <si>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</si>
  <si>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</si>
  <si>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</si>
  <si>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</si>
  <si>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</si>
  <si>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</si>
  <si>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</si>
  <si>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</si>
  <si>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</si>
  <si>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</si>
  <si>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</si>
  <si>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</si>
  <si>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</si>
  <si>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</si>
  <si>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</si>
  <si>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</si>
  <si>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</si>
  <si>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</si>
  <si>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</si>
  <si>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</si>
  <si>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</si>
  <si>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</si>
  <si>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</si>
  <si>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</si>
  <si>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</si>
  <si>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</si>
  <si>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</si>
  <si>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</si>
  <si>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</si>
  <si>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</si>
  <si>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</si>
  <si>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</si>
  <si>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</si>
  <si>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</si>
  <si>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</si>
  <si>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</si>
  <si>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</si>
  <si>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</si>
  <si>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</si>
  <si>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</si>
  <si>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</si>
  <si>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</si>
  <si>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</si>
  <si>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</si>
  <si>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</si>
  <si>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</si>
  <si>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</si>
  <si>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</si>
  <si>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</si>
  <si>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</si>
  <si>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</si>
  <si>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</si>
  <si>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</si>
  <si>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</si>
  <si>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</si>
  <si>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</si>
  <si>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</si>
  <si>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</si>
  <si>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</si>
  <si>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</si>
  <si>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</si>
  <si>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</si>
  <si>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</si>
  <si>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</si>
  <si>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</si>
  <si>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</si>
  <si>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</si>
  <si>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</si>
  <si>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</si>
  <si>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</si>
  <si>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</si>
  <si>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</si>
  <si>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</si>
  <si>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</si>
  <si>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</si>
  <si>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</si>
  <si>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</si>
  <si>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</si>
  <si>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</si>
  <si>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</si>
  <si>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</si>
  <si>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</si>
  <si>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</si>
  <si>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</si>
  <si>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</si>
  <si>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</si>
  <si>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</si>
  <si>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</si>
  <si>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</si>
  <si>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</si>
  <si>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</si>
  <si>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</si>
  <si>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</si>
  <si>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</si>
  <si>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</si>
  <si>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</si>
  <si>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</si>
  <si>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</si>
  <si>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</si>
  <si>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</si>
  <si>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</si>
  <si>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</si>
  <si>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</si>
  <si>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</si>
  <si>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</si>
  <si>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</si>
  <si>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</si>
  <si>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</si>
  <si>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</si>
  <si>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</si>
  <si>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</si>
  <si>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</si>
  <si>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</si>
  <si>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</si>
  <si>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</si>
  <si>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</si>
  <si>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</si>
  <si>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</si>
  <si>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</si>
  <si>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</si>
  <si>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</si>
  <si>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</si>
  <si>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</si>
  <si>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</si>
  <si>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</si>
  <si>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</si>
  <si>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</si>
  <si>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</si>
  <si>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</si>
  <si>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</si>
  <si>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</si>
  <si>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</si>
  <si>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</si>
  <si>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</si>
  <si>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</si>
  <si>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</si>
  <si>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</si>
  <si>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</si>
  <si>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</si>
  <si>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</si>
  <si>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</si>
  <si>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</si>
  <si>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</si>
  <si>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</si>
  <si>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</si>
  <si>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</si>
  <si>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</si>
  <si>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</si>
  <si>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</si>
  <si>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</si>
  <si>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</si>
  <si>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</si>
  <si>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</si>
  <si>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</si>
  <si>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</si>
  <si>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</si>
  <si>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</si>
  <si>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</si>
  <si>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</si>
  <si>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</si>
  <si>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</si>
  <si>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</si>
  <si>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</si>
  <si>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</si>
  <si>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</si>
  <si>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</si>
  <si>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</si>
  <si>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</si>
  <si>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</si>
  <si>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</si>
  <si>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</si>
  <si>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</si>
  <si>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</si>
  <si>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</si>
  <si>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</si>
  <si>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</si>
  <si>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</si>
  <si>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</si>
  <si>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</si>
  <si>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</si>
  <si>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</si>
  <si>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</si>
  <si>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</si>
  <si>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</si>
  <si>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</si>
  <si>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</si>
  <si>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</si>
  <si>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</si>
  <si>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</si>
  <si>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</si>
  <si>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</si>
  <si>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</si>
  <si>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</si>
  <si>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</si>
  <si>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</si>
  <si>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</si>
  <si>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</si>
  <si>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</si>
  <si>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</si>
  <si>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</si>
  <si>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</si>
  <si>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</si>
  <si>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</si>
  <si>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</si>
  <si>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</si>
  <si>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</si>
  <si>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</si>
  <si>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</si>
  <si>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</si>
  <si>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</si>
  <si>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</si>
  <si>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</si>
  <si>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</si>
  <si>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</si>
  <si>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</si>
  <si>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</si>
  <si>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</si>
  <si>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</si>
  <si>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</si>
  <si>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</si>
  <si>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</si>
  <si>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</si>
  <si>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</si>
  <si>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</si>
  <si>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</si>
  <si>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</si>
  <si>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</si>
  <si>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</si>
  <si>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</si>
  <si>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</si>
  <si>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</si>
  <si>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</si>
  <si>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</si>
  <si>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</si>
  <si>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</si>
  <si>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</si>
  <si>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</si>
  <si>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</si>
  <si>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</si>
  <si>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</si>
  <si>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</si>
  <si>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</si>
  <si>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</si>
  <si>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</si>
  <si>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</si>
  <si>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</si>
  <si>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</si>
  <si>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</si>
  <si>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</si>
  <si>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</si>
  <si>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</si>
  <si>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</si>
  <si>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</si>
  <si>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</si>
  <si>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</si>
  <si>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</si>
  <si>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</si>
  <si>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</si>
  <si>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</si>
  <si>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</si>
  <si>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</si>
  <si>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</si>
  <si>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</si>
  <si>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</si>
  <si>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</si>
  <si>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</si>
  <si>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</si>
  <si>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</si>
  <si>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</si>
  <si>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</si>
  <si>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</si>
  <si>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</si>
  <si>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</si>
  <si>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</si>
  <si>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</si>
  <si>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</si>
  <si>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</si>
  <si>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</si>
  <si>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</si>
  <si>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</si>
  <si>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</si>
  <si>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</si>
  <si>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</si>
  <si>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</si>
  <si>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</si>
  <si>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</si>
  <si>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</si>
  <si>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</si>
  <si>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</si>
  <si>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</si>
  <si>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</si>
  <si>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</si>
  <si>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</si>
  <si>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</si>
  <si>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</si>
  <si>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</si>
  <si>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</si>
  <si>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</si>
  <si>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</si>
  <si>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</si>
  <si>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</si>
  <si>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</si>
  <si>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</si>
  <si>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</si>
  <si>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</si>
  <si>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</si>
  <si>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</si>
  <si>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</si>
  <si>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</si>
  <si>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</si>
  <si>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</si>
  <si>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</si>
  <si>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</si>
  <si>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</si>
  <si>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</si>
  <si>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</si>
  <si>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</si>
  <si>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</si>
  <si>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</si>
  <si>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</si>
  <si>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</si>
  <si>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</si>
  <si>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</si>
  <si>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</si>
  <si>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</si>
  <si>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</si>
  <si>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</si>
  <si>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</si>
  <si>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</si>
  <si>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</si>
  <si>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</si>
  <si>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</si>
  <si>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</si>
  <si>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</si>
  <si>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</si>
  <si>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</si>
  <si>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</si>
  <si>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</si>
  <si>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</si>
  <si>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</si>
  <si>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</si>
  <si>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</si>
  <si>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</si>
  <si>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</si>
  <si>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</si>
  <si>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</si>
  <si>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</si>
  <si>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</si>
  <si>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</si>
  <si>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</si>
  <si>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</si>
  <si>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</si>
  <si>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</si>
  <si>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</si>
  <si>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</si>
  <si>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</si>
  <si>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</si>
  <si>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</si>
  <si>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</si>
  <si>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</si>
  <si>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</si>
  <si>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</si>
  <si>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</si>
  <si>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</si>
  <si>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</si>
  <si>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</si>
  <si>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</si>
  <si>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</si>
  <si>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</si>
  <si>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</si>
  <si>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</si>
  <si>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</si>
  <si>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</si>
  <si>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</si>
  <si>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</si>
  <si>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</si>
  <si>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</si>
  <si>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</si>
  <si>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</si>
  <si>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</si>
  <si>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</si>
  <si>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</si>
  <si>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</si>
  <si>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</si>
  <si>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</si>
  <si>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</si>
  <si>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</si>
  <si>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</si>
  <si>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</si>
  <si>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</si>
  <si>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</si>
  <si>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</si>
  <si>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</si>
  <si>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</si>
  <si>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</si>
  <si>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</si>
  <si>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</si>
  <si>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</si>
  <si>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</si>
  <si>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</si>
  <si>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</si>
  <si>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</si>
  <si>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</si>
  <si>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</si>
  <si>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</si>
  <si>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</si>
  <si>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</si>
  <si>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</si>
  <si>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</si>
  <si>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</si>
  <si>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</si>
  <si>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</si>
  <si>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</si>
  <si>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</si>
  <si>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</si>
  <si>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</si>
  <si>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</si>
  <si>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</si>
  <si>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</si>
  <si>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</si>
  <si>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</si>
  <si>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</si>
  <si>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</si>
  <si>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</si>
  <si>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</si>
  <si>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</si>
  <si>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</si>
  <si>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</si>
  <si>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</si>
  <si>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</si>
  <si>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</si>
  <si>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</si>
  <si>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</si>
  <si>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</si>
  <si>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</si>
  <si>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</si>
  <si>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</si>
  <si>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</si>
  <si>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</si>
  <si>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</si>
  <si>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</si>
  <si>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</si>
  <si>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</si>
  <si>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</si>
  <si>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</si>
  <si>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</si>
  <si>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</si>
  <si>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</si>
  <si>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</si>
  <si>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</si>
  <si>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</si>
  <si>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</si>
  <si>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</si>
  <si>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</si>
  <si>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</si>
  <si>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</si>
  <si>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</si>
  <si>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</si>
  <si>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</si>
  <si>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</si>
  <si>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</si>
  <si>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</si>
  <si>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</si>
  <si>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</si>
  <si>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</si>
  <si>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</si>
  <si>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</si>
  <si>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</si>
  <si>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</si>
  <si>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</si>
  <si>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</si>
  <si>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</si>
  <si>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</si>
  <si>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</si>
  <si>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</si>
  <si>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</si>
  <si>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</si>
  <si>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</si>
  <si>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</si>
  <si>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</si>
  <si>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</si>
  <si>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</si>
  <si>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</si>
  <si>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</si>
  <si>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</si>
  <si>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</si>
  <si>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</si>
  <si>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</si>
  <si>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</si>
  <si>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</si>
  <si>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</si>
  <si>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</si>
  <si>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</si>
  <si>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</si>
  <si>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</si>
  <si>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</si>
  <si>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</si>
  <si>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</si>
  <si>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</si>
  <si>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</si>
  <si>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</si>
  <si>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</si>
  <si>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</si>
  <si>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</si>
  <si>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</si>
  <si>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</si>
  <si>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</si>
  <si>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</si>
  <si>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</si>
  <si>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</si>
  <si>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</si>
  <si>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</si>
  <si>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</si>
  <si>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</si>
  <si>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</si>
  <si>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</si>
  <si>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</si>
  <si>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</si>
  <si>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</si>
  <si>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</si>
  <si>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</si>
  <si>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</si>
  <si>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</si>
  <si>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</si>
  <si>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</si>
  <si>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</si>
  <si>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</si>
  <si>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</si>
  <si>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</si>
  <si>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</si>
  <si>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</si>
  <si>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</si>
  <si>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</si>
  <si>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</si>
  <si>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</si>
  <si>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</si>
  <si>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</si>
  <si>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</si>
  <si>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</si>
  <si>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</si>
  <si>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</si>
  <si>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</si>
  <si>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</si>
  <si>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</si>
  <si>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</si>
  <si>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</si>
  <si>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</si>
  <si>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</si>
  <si>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</si>
  <si>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</si>
  <si>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</si>
  <si>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</si>
  <si>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</si>
  <si>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</si>
  <si>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</si>
  <si>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</si>
  <si>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</si>
  <si>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</si>
  <si>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</si>
  <si>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</si>
  <si>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</si>
  <si>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</si>
  <si>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</si>
  <si>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</si>
  <si>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</si>
  <si>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</si>
  <si>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</si>
  <si>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</si>
  <si>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</si>
  <si>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</si>
  <si>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</si>
  <si>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</si>
  <si>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</si>
  <si>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</si>
  <si>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</si>
  <si>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</si>
  <si>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</si>
  <si>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</si>
  <si>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</si>
  <si>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</si>
  <si>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</si>
  <si>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</si>
  <si>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</si>
  <si>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</si>
  <si>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</si>
  <si>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</si>
  <si>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</si>
  <si>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</si>
  <si>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</si>
  <si>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</si>
  <si>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</si>
  <si>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</si>
  <si>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</si>
  <si>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</si>
  <si>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</si>
  <si>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</si>
  <si>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</si>
  <si>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</si>
  <si>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</si>
  <si>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</si>
  <si>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</si>
  <si>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</si>
  <si>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</si>
  <si>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</si>
  <si>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</si>
  <si>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</si>
  <si>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</si>
  <si>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</si>
  <si>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</si>
  <si>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</si>
  <si>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</si>
  <si>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</si>
  <si>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</si>
  <si>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</si>
  <si>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</si>
  <si>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</si>
  <si>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</si>
  <si>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</si>
  <si>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</si>
  <si>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</si>
  <si>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</si>
  <si>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</si>
  <si>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</si>
  <si>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</si>
  <si>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</si>
  <si>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</si>
  <si>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</si>
  <si>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</si>
  <si>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</si>
  <si>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</si>
  <si>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</si>
  <si>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</si>
  <si>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</si>
  <si>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</si>
  <si>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</si>
  <si>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</si>
  <si>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</si>
  <si>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</si>
  <si>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</si>
  <si>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</si>
  <si>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</si>
  <si>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</si>
  <si>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</si>
  <si>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</si>
  <si>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</si>
  <si>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</si>
  <si>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</si>
  <si>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</si>
  <si>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</si>
  <si>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</si>
  <si>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</si>
  <si>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</si>
  <si>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</si>
  <si>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</si>
  <si>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</si>
  <si>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</si>
  <si>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</si>
  <si>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</si>
  <si>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</si>
  <si>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</si>
  <si>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</si>
  <si>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</si>
  <si>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</si>
  <si>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</si>
  <si>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</si>
  <si>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</si>
  <si>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</si>
  <si>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</si>
  <si>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</si>
  <si>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</si>
  <si>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</si>
  <si>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</si>
  <si>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</si>
  <si>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</si>
  <si>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</si>
  <si>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</si>
  <si>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</si>
  <si>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</si>
  <si>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</si>
  <si>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</si>
  <si>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</si>
  <si>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</si>
  <si>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</si>
  <si>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</si>
  <si>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</si>
  <si>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</si>
  <si>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</si>
  <si>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</si>
  <si>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</si>
  <si>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</si>
  <si>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</si>
  <si>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</si>
  <si>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</si>
  <si>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</si>
  <si>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</si>
  <si>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</si>
  <si>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</si>
  <si>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</si>
  <si>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</si>
  <si>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</si>
  <si>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</si>
  <si>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</si>
  <si>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</si>
  <si>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</si>
  <si>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</si>
  <si>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</si>
  <si>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</si>
  <si>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</si>
  <si>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</si>
  <si>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</si>
  <si>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</si>
  <si>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</si>
  <si>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</si>
  <si>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</si>
  <si>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</si>
  <si>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</si>
  <si>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</si>
  <si>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</si>
  <si>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</si>
  <si>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</si>
  <si>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</si>
  <si>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</si>
  <si>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</si>
  <si>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</si>
  <si>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</si>
  <si>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</si>
  <si>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</si>
  <si>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</si>
  <si>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</si>
  <si>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</si>
  <si>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</si>
  <si>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</si>
  <si>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</si>
  <si>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</si>
  <si>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</si>
  <si>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</si>
  <si>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</si>
  <si>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</si>
  <si>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</si>
  <si>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</si>
  <si>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</si>
  <si>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</si>
  <si>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</si>
  <si>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</si>
  <si>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</si>
  <si>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</si>
  <si>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</si>
  <si>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</si>
  <si>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</si>
  <si>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</si>
  <si>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</si>
  <si>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</si>
  <si>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</si>
  <si>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</si>
  <si>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</si>
  <si>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</si>
  <si>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</si>
  <si>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</si>
  <si>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</si>
  <si>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</si>
  <si>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</si>
  <si>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</si>
  <si>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</si>
  <si>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</si>
  <si>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</si>
  <si>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</si>
  <si>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</si>
  <si>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</si>
  <si>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</si>
  <si>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</si>
  <si>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</si>
  <si>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</si>
  <si>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</si>
  <si>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</si>
  <si>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</si>
  <si>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</si>
  <si>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</si>
  <si>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</si>
  <si>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</si>
  <si>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</si>
  <si>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</si>
  <si>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</si>
  <si>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</si>
  <si>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</si>
  <si>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</si>
  <si>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</si>
  <si>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</si>
  <si>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</si>
  <si>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</si>
  <si>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</si>
  <si>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</si>
  <si>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</si>
  <si>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</si>
  <si>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</si>
  <si>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</si>
  <si>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</si>
  <si>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</si>
  <si>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</si>
  <si>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</si>
  <si>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</si>
  <si>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</si>
  <si>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</si>
  <si>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</si>
  <si>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</si>
  <si>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</si>
  <si>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</si>
  <si>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</si>
  <si>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</si>
  <si>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</si>
  <si>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</si>
  <si>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</si>
  <si>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</si>
  <si>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</si>
  <si>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</si>
  <si>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</si>
  <si>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</si>
  <si>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</si>
  <si>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</si>
  <si>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</si>
  <si>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</si>
  <si>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</si>
  <si>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</si>
  <si>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</si>
  <si>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</si>
  <si>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</si>
  <si>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</si>
  <si>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</si>
  <si>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</si>
  <si>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</si>
  <si>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</si>
  <si>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</si>
  <si>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</si>
  <si>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</si>
  <si>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</si>
  <si>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</si>
  <si>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</si>
  <si>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</si>
  <si>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</si>
  <si>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</si>
  <si>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</si>
  <si>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</si>
  <si>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</si>
  <si>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</si>
  <si>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</si>
  <si>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</si>
  <si>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</si>
  <si>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</si>
  <si>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</si>
  <si>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</si>
  <si>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</si>
  <si>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</si>
  <si>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</si>
  <si>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</si>
  <si>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</si>
  <si>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</si>
  <si>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</si>
  <si>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</si>
  <si>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</si>
  <si>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</si>
  <si>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</si>
  <si>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</si>
  <si>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</si>
  <si>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</si>
  <si>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</si>
  <si>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</si>
  <si>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</si>
  <si>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</si>
  <si>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</si>
  <si>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</si>
  <si>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</si>
  <si>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</si>
  <si>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</si>
  <si>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</si>
  <si>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</si>
  <si>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</si>
  <si>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</si>
  <si>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</si>
  <si>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</si>
  <si>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</si>
  <si>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</si>
  <si>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</si>
  <si>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</si>
  <si>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</si>
  <si>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</si>
  <si>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</si>
  <si>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</si>
  <si>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</si>
  <si>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</si>
  <si>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</si>
  <si>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</si>
  <si>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</si>
  <si>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</si>
  <si>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</si>
  <si>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</si>
  <si>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</si>
  <si>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</si>
  <si>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</si>
  <si>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</si>
  <si>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</si>
  <si>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</si>
  <si>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</si>
  <si>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</si>
  <si>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</si>
  <si>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</si>
  <si>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</si>
  <si>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</si>
  <si>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</si>
  <si>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</si>
  <si>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</si>
  <si>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</si>
  <si>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</si>
  <si>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</si>
  <si>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</si>
  <si>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</si>
  <si>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</si>
  <si>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</si>
  <si>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</si>
  <si>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</si>
  <si>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</si>
  <si>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</si>
  <si>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</si>
  <si>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</si>
  <si>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</si>
  <si>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</si>
  <si>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</si>
  <si>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</si>
  <si>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</si>
  <si>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</si>
  <si>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</si>
  <si>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</si>
  <si>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</si>
  <si>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</si>
  <si>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</si>
  <si>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</si>
  <si>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</si>
  <si>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</si>
  <si>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</si>
  <si>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</si>
  <si>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</si>
  <si>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</si>
  <si>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</si>
  <si>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</si>
  <si>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</si>
  <si>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</si>
  <si>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</si>
  <si>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</si>
  <si>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</si>
  <si>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</si>
  <si>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</si>
  <si>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</si>
  <si>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</si>
  <si>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</si>
  <si>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</si>
  <si>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</si>
  <si>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</si>
  <si>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</si>
  <si>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</si>
  <si>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</si>
  <si>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</si>
  <si>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</si>
  <si>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</si>
  <si>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</si>
  <si>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</si>
  <si>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</si>
  <si>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</si>
  <si>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</si>
  <si>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</si>
  <si>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</si>
  <si>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</si>
  <si>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</si>
  <si>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</si>
  <si>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</si>
  <si>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</si>
  <si>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</si>
  <si>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</si>
  <si>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</si>
  <si>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</si>
  <si>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</si>
  <si>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</si>
  <si>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</si>
  <si>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</si>
  <si>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</si>
  <si>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</si>
  <si>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</si>
  <si>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</si>
  <si>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</si>
  <si>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</si>
  <si>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</si>
  <si>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</si>
  <si>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</si>
  <si>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</si>
  <si>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</si>
  <si>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</si>
  <si>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</si>
  <si>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</si>
  <si>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</si>
  <si>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</si>
  <si>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</si>
  <si>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</si>
  <si>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</si>
  <si>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</si>
  <si>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</si>
  <si>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</si>
  <si>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</si>
  <si>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</si>
  <si>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</si>
  <si>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</si>
  <si>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</si>
  <si>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</si>
  <si>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</si>
  <si>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</si>
  <si>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</si>
  <si>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</si>
  <si>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</si>
  <si>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</si>
  <si>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</si>
  <si>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</si>
  <si>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</si>
  <si>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</si>
  <si>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</si>
  <si>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</si>
  <si>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</si>
  <si>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</si>
  <si>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</si>
  <si>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</si>
  <si>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</si>
  <si>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</si>
  <si>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</si>
  <si>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</si>
  <si>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</si>
  <si>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</si>
  <si>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</si>
  <si>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</si>
  <si>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</si>
  <si>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</si>
  <si>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</si>
  <si>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</si>
  <si>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</si>
  <si>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</si>
  <si>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</si>
  <si>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</si>
  <si>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</si>
  <si>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</si>
  <si>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</si>
  <si>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</si>
  <si>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</si>
  <si>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</si>
  <si>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</si>
  <si>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</si>
  <si>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</si>
  <si>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</si>
  <si>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</si>
  <si>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</si>
  <si>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</si>
  <si>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</si>
  <si>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</si>
  <si>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</si>
  <si>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</si>
  <si>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</si>
  <si>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</si>
  <si>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</si>
  <si>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</si>
  <si>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</si>
  <si>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</si>
  <si>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</si>
  <si>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</si>
  <si>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</si>
  <si>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</si>
  <si>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</si>
  <si>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</si>
  <si>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</si>
  <si>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</si>
  <si>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</si>
  <si>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</si>
  <si>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</si>
  <si>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</si>
  <si>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</si>
  <si>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</si>
  <si>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</si>
  <si>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</si>
  <si>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</si>
  <si>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</si>
  <si>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</si>
  <si>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</si>
  <si>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</si>
  <si>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</si>
  <si>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</si>
  <si>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</si>
  <si>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</si>
  <si>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</si>
  <si>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</si>
  <si>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</si>
  <si>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</si>
  <si>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</si>
  <si>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</si>
  <si>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</si>
  <si>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</si>
  <si>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</si>
  <si>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</si>
  <si>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</si>
  <si>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</si>
  <si>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</si>
  <si>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</si>
  <si>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</si>
  <si>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</si>
  <si>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</si>
  <si>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</si>
  <si>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</si>
  <si>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</si>
  <si>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</si>
  <si>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</si>
  <si>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</si>
  <si>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</si>
  <si>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</si>
  <si>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</si>
  <si>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</si>
  <si>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</si>
  <si>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</si>
  <si>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</si>
  <si>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</si>
  <si>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</si>
  <si>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</si>
  <si>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</si>
  <si>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</si>
  <si>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</si>
  <si>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</si>
  <si>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</si>
  <si>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</si>
  <si>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</si>
  <si>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</si>
  <si>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</si>
  <si>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</si>
  <si>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</si>
  <si>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</si>
  <si>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</si>
  <si>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</si>
  <si>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</si>
  <si>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</si>
  <si>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</si>
  <si>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</si>
  <si>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</si>
  <si>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</si>
  <si>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</si>
  <si>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</si>
  <si>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</si>
  <si>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</si>
  <si>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</si>
  <si>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</si>
  <si>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</si>
  <si>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</si>
  <si>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</si>
  <si>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</si>
  <si>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</si>
  <si>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</si>
  <si>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</si>
  <si>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</si>
  <si>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</si>
  <si>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</si>
  <si>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</si>
  <si>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</si>
  <si>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</si>
  <si>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</si>
  <si>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</si>
  <si>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</si>
  <si>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</si>
  <si>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</si>
  <si>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</si>
  <si>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</si>
  <si>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</si>
  <si>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</si>
  <si>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</si>
  <si>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</si>
  <si>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</si>
  <si>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</si>
  <si>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</si>
  <si>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</si>
  <si>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</si>
  <si>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</si>
  <si>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</si>
  <si>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</si>
  <si>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</si>
  <si>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</si>
  <si>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</si>
  <si>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</si>
  <si>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</si>
  <si>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</si>
  <si>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</si>
  <si>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</si>
  <si>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</si>
  <si>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</si>
  <si>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</si>
  <si>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</si>
  <si>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</si>
  <si>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</si>
  <si>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</si>
  <si>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</si>
  <si>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</si>
  <si>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</si>
  <si>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</si>
  <si>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</si>
  <si>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</si>
  <si>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</si>
  <si>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</si>
  <si>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</si>
  <si>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</si>
  <si>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</si>
  <si>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</si>
  <si>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</si>
  <si>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</si>
  <si>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</si>
  <si>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</si>
  <si>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</si>
  <si>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</si>
  <si>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</si>
  <si>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</si>
  <si>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</si>
  <si>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</si>
  <si>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</si>
  <si>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</si>
  <si>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</si>
  <si>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</si>
  <si>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</si>
  <si>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</si>
  <si>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</si>
  <si>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</si>
  <si>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</si>
  <si>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</si>
  <si>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</si>
  <si>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</si>
  <si>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</si>
  <si>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</si>
  <si>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</si>
  <si>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</si>
  <si>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</si>
  <si>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</si>
  <si>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</si>
  <si>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</si>
  <si>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</si>
  <si>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</si>
  <si>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</si>
  <si>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</si>
  <si>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</si>
  <si>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</si>
  <si>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</si>
  <si>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</si>
  <si>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</si>
  <si>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</si>
  <si>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</si>
  <si>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</si>
  <si>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</si>
  <si>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</si>
  <si>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</si>
  <si>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</si>
  <si>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</si>
  <si>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</si>
  <si>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</si>
  <si>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</si>
  <si>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</si>
  <si>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</si>
  <si>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</si>
  <si>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</si>
  <si>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</si>
  <si>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</si>
  <si>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</si>
  <si>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</si>
  <si>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</si>
  <si>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</si>
  <si>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</si>
  <si>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</si>
  <si>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</si>
  <si>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</si>
  <si>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</si>
  <si>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</si>
  <si>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</si>
  <si>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</si>
  <si>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</si>
  <si>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</si>
  <si>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</si>
  <si>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</si>
  <si>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</si>
  <si>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</si>
  <si>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</si>
  <si>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</si>
  <si>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</si>
  <si>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</si>
  <si>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</si>
  <si>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</si>
  <si>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</si>
  <si>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</si>
  <si>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</si>
  <si>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</si>
  <si>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</si>
  <si>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</si>
  <si>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</si>
  <si>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</si>
  <si>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</si>
  <si>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</si>
  <si>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</si>
  <si>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</si>
  <si>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</si>
  <si>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</si>
  <si>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</si>
  <si>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</si>
  <si>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</si>
  <si>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</si>
  <si>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</si>
  <si>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</si>
  <si>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</si>
  <si>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</si>
  <si>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</si>
  <si>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</si>
  <si>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</si>
  <si>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</si>
  <si>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</si>
  <si>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</si>
  <si>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</si>
  <si>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</si>
  <si>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</si>
  <si>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</si>
  <si>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</si>
  <si>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</si>
  <si>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</si>
  <si>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</si>
  <si>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</si>
  <si>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</si>
  <si>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</si>
  <si>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</si>
  <si>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</si>
  <si>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</si>
  <si>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</si>
  <si>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</si>
  <si>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</si>
  <si>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</si>
  <si>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</si>
  <si>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</si>
  <si>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</si>
  <si>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</si>
  <si>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</si>
  <si>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</si>
  <si>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</si>
  <si>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</si>
  <si>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</si>
  <si>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</si>
  <si>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</si>
  <si>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</si>
  <si>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</si>
  <si>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</si>
  <si>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</si>
  <si>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</si>
  <si>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</si>
  <si>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</si>
  <si>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</si>
  <si>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</si>
  <si>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</si>
  <si>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</si>
  <si>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</si>
  <si>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</si>
  <si>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</si>
  <si>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</si>
  <si>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</si>
  <si>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</si>
  <si>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</si>
  <si>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</si>
  <si>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</si>
  <si>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</si>
  <si>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</si>
  <si>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</si>
  <si>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</si>
  <si>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</si>
  <si>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</si>
  <si>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</si>
  <si>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</si>
  <si>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</si>
  <si>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</si>
  <si>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</si>
  <si>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</si>
  <si>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</si>
  <si>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</si>
  <si>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</si>
  <si>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</si>
  <si>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</si>
  <si>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</si>
  <si>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</si>
  <si>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</si>
  <si>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</si>
  <si>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</si>
  <si>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</si>
  <si>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</si>
  <si>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</si>
  <si>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</si>
  <si>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</si>
  <si>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</si>
  <si>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</si>
  <si>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</si>
  <si>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</si>
  <si>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</si>
  <si>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</si>
  <si>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</si>
  <si>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</si>
  <si>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</si>
  <si>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</si>
  <si>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</si>
  <si>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</si>
  <si>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</si>
  <si>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</si>
  <si>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</si>
  <si>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</si>
  <si>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</si>
  <si>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</si>
  <si>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</si>
  <si>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</si>
  <si>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</si>
  <si>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</si>
  <si>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</si>
  <si>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</si>
  <si>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</si>
  <si>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</si>
  <si>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</si>
  <si>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</si>
  <si>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</si>
  <si>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</si>
  <si>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</si>
  <si>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</si>
  <si>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</si>
  <si>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</si>
  <si>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</si>
  <si>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</si>
  <si>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</si>
  <si>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</si>
  <si>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</si>
  <si>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</si>
  <si>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</si>
  <si>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</si>
  <si>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</si>
  <si>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</si>
  <si>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</si>
  <si>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</si>
  <si>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</si>
  <si>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</si>
  <si>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</si>
  <si>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</si>
  <si>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</si>
  <si>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</si>
  <si>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</si>
  <si>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</si>
  <si>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</si>
  <si>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</si>
  <si>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</si>
  <si>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</si>
  <si>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</si>
  <si>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</si>
  <si>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</si>
  <si>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</si>
  <si>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</si>
  <si>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</si>
  <si>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</si>
  <si>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</si>
  <si>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</si>
  <si>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</si>
  <si>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</si>
  <si>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</si>
  <si>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</si>
  <si>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</si>
  <si>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</si>
  <si>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</si>
  <si>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</si>
  <si>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</si>
  <si>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</si>
  <si>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</si>
  <si>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</si>
  <si>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</si>
  <si>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</si>
  <si>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</si>
  <si>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</si>
  <si>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</si>
  <si>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</si>
  <si>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</si>
  <si>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</si>
  <si>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</si>
  <si>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</si>
  <si>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</si>
  <si>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</si>
  <si>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</si>
  <si>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</si>
  <si>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</si>
  <si>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</si>
  <si>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</si>
  <si>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</si>
  <si>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</si>
  <si>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</si>
  <si>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</si>
  <si>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</si>
  <si>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</si>
  <si>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</si>
  <si>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</si>
  <si>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</si>
  <si>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</si>
  <si>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</si>
  <si>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</si>
  <si>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</si>
  <si>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</si>
  <si>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</si>
  <si>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</si>
  <si>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</si>
  <si>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</si>
  <si>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</si>
  <si>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</si>
  <si>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</si>
  <si>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</si>
  <si>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</si>
  <si>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</si>
  <si>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</si>
  <si>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</si>
  <si>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</si>
  <si>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</si>
  <si>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</si>
  <si>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</si>
  <si>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</si>
  <si>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</si>
  <si>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</si>
  <si>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</si>
  <si>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</si>
  <si>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</si>
  <si>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</si>
  <si>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</si>
  <si>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</si>
  <si>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</si>
  <si>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</si>
  <si>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</si>
  <si>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</si>
  <si>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</si>
  <si>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</si>
  <si>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</si>
  <si>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</si>
  <si>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</si>
  <si>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</si>
  <si>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</si>
  <si>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</si>
  <si>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</si>
  <si>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</si>
  <si>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</si>
  <si>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</si>
  <si>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</si>
  <si>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</si>
  <si>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</si>
  <si>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</si>
  <si>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</si>
  <si>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</si>
  <si>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</si>
  <si>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</si>
  <si>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</si>
  <si>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</si>
  <si>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</si>
  <si>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</si>
  <si>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</si>
  <si>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</si>
  <si>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</si>
  <si>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</si>
  <si>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</si>
  <si>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</si>
  <si>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</si>
  <si>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</si>
  <si>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</si>
  <si>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</si>
  <si>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</si>
  <si>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</si>
  <si>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</si>
  <si>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</si>
  <si>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</si>
  <si>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</si>
  <si>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</si>
  <si>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</si>
  <si>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</si>
  <si>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</si>
  <si>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</si>
  <si>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</si>
  <si>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</si>
  <si>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</si>
  <si>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</si>
  <si>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</si>
  <si>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</si>
  <si>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</si>
  <si>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</si>
  <si>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</si>
  <si>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</si>
  <si>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</si>
  <si>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</si>
  <si>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</si>
  <si>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</si>
  <si>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</si>
  <si>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</si>
  <si>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</si>
  <si>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</si>
  <si>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</si>
  <si>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</si>
  <si>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</si>
  <si>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</si>
  <si>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</si>
  <si>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</si>
  <si>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</si>
  <si>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</si>
  <si>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</si>
  <si>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</si>
  <si>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</si>
  <si>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</si>
  <si>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</si>
  <si>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</si>
  <si>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</si>
  <si>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</si>
  <si>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</si>
  <si>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</si>
  <si>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</si>
  <si>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</si>
  <si>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</si>
  <si>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</si>
  <si>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</si>
  <si>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</si>
  <si>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</si>
  <si>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</si>
  <si>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</si>
  <si>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</si>
  <si>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</si>
  <si>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</si>
  <si>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</si>
  <si>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</si>
  <si>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</si>
  <si>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</si>
  <si>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</si>
  <si>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</si>
  <si>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</si>
  <si>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</si>
  <si>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</si>
  <si>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</si>
  <si>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</si>
  <si>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</si>
  <si>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</si>
  <si>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</si>
  <si>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</si>
  <si>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</si>
  <si>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</si>
  <si>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</si>
  <si>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</si>
  <si>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</si>
  <si>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</si>
  <si>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</si>
  <si>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</si>
  <si>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</si>
  <si>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</si>
  <si>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</si>
  <si>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</si>
  <si>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</si>
  <si>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</si>
  <si>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</si>
  <si>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</si>
  <si>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</si>
  <si>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</si>
  <si>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</si>
  <si>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</si>
  <si>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</si>
  <si>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</si>
  <si>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</si>
  <si>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</si>
  <si>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</si>
  <si>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</si>
  <si>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</si>
  <si>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</si>
  <si>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</si>
  <si>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</si>
  <si>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</si>
  <si>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</si>
  <si>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</si>
  <si>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</si>
  <si>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</si>
  <si>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</si>
  <si>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</si>
  <si>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</si>
  <si>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</si>
  <si>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</si>
  <si>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</si>
  <si>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</si>
  <si>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</si>
  <si>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</si>
  <si>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</si>
  <si>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</si>
  <si>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</si>
  <si>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</si>
  <si>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</si>
  <si>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</si>
  <si>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</si>
  <si>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</si>
  <si>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</si>
  <si>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</si>
  <si>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</si>
  <si>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</si>
  <si>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</si>
  <si>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</si>
  <si>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</si>
  <si>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</si>
  <si>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</si>
  <si>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</si>
  <si>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</si>
  <si>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</si>
  <si>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</si>
  <si>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</si>
  <si>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</si>
  <si>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</si>
  <si>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</si>
  <si>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</si>
  <si>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</si>
  <si>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</si>
  <si>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</si>
  <si>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</si>
  <si>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</si>
  <si>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</si>
  <si>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</si>
  <si>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</si>
  <si>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</si>
  <si>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</si>
  <si>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</si>
  <si>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</si>
  <si>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</si>
  <si>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</si>
  <si>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</si>
  <si>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</si>
  <si>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</si>
  <si>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</si>
  <si>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</si>
  <si>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</si>
  <si>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</si>
  <si>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</si>
  <si>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</si>
  <si>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</si>
  <si>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</si>
  <si>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</si>
  <si>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</si>
  <si>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</si>
  <si>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</si>
  <si>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</si>
  <si>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</si>
  <si>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</si>
  <si>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</si>
  <si>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</si>
  <si>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</si>
  <si>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</si>
  <si>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</si>
  <si>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</si>
  <si>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</si>
  <si>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</si>
  <si>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</si>
  <si>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</si>
  <si>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</si>
  <si>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</si>
  <si>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</si>
  <si>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</si>
  <si>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</si>
  <si>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</si>
  <si>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</si>
  <si>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</si>
  <si>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</si>
  <si>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</si>
  <si>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</si>
  <si>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</si>
  <si>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</si>
  <si>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</si>
  <si>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</si>
  <si>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</si>
  <si>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</si>
  <si>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</si>
  <si>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</si>
  <si>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</si>
  <si>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</si>
  <si>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</si>
  <si>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</si>
  <si>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</si>
  <si>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</si>
  <si>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</si>
  <si>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</si>
  <si>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</si>
  <si>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</si>
  <si>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</si>
  <si>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</si>
  <si>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</si>
  <si>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</si>
  <si>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</si>
  <si>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</si>
  <si>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</si>
  <si>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</si>
  <si>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</si>
  <si>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</si>
  <si>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</si>
  <si>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</si>
  <si>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</si>
  <si>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</si>
  <si>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</si>
  <si>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</si>
  <si>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</si>
  <si>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</si>
  <si>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</si>
  <si>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</si>
  <si>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</si>
  <si>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</si>
  <si>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</si>
  <si>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</si>
  <si>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</si>
  <si>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</si>
  <si>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</si>
  <si>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</si>
  <si>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</si>
  <si>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</si>
  <si>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</si>
  <si>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</si>
  <si>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</si>
  <si>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</si>
  <si>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</si>
  <si>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</si>
  <si>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</si>
  <si>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</si>
  <si>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</si>
  <si>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</si>
  <si>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</si>
  <si>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</si>
  <si>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</si>
  <si>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</si>
  <si>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</si>
  <si>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</si>
  <si>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</si>
  <si>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</si>
  <si>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</si>
  <si>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</si>
  <si>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</si>
  <si>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</si>
  <si>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</si>
  <si>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</si>
  <si>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</si>
  <si>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</si>
  <si>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</si>
  <si>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</si>
  <si>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</si>
  <si>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</si>
  <si>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</si>
  <si>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</si>
  <si>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</si>
  <si>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</si>
  <si>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</si>
  <si>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</si>
  <si>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</si>
  <si>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</si>
  <si>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</si>
  <si>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</si>
  <si>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</si>
  <si>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</si>
  <si>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</si>
  <si>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</si>
  <si>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</si>
  <si>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</si>
  <si>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</si>
  <si>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</si>
  <si>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</si>
  <si>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</si>
  <si>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</si>
  <si>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</si>
  <si>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</si>
  <si>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</si>
  <si>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</si>
  <si>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</si>
  <si>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</si>
  <si>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</si>
  <si>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</si>
  <si>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</si>
  <si>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</si>
  <si>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</si>
  <si>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</si>
  <si>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</si>
  <si>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</si>
  <si>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</si>
  <si>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</si>
  <si>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</si>
  <si>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</si>
  <si>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</si>
  <si>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</si>
  <si>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</si>
  <si>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</si>
  <si>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</si>
  <si>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</si>
  <si>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</si>
  <si>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</si>
  <si>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</si>
  <si>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</si>
  <si>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</si>
  <si>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</si>
  <si>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</si>
  <si>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</si>
  <si>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</si>
  <si>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</si>
  <si>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</si>
  <si>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</si>
  <si>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</si>
  <si>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</si>
  <si>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</si>
  <si>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</si>
  <si>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</si>
  <si>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</si>
  <si>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</si>
  <si>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</si>
  <si>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</si>
  <si>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</si>
  <si>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</si>
  <si>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</si>
  <si>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</si>
  <si>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</si>
  <si>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</si>
  <si>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</si>
  <si>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</si>
  <si>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</si>
  <si>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</si>
  <si>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</si>
  <si>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</si>
  <si>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</si>
  <si>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</si>
  <si>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</si>
  <si>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</si>
  <si>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</si>
  <si>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</si>
  <si>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</si>
  <si>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</si>
  <si>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</si>
  <si>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</si>
  <si>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</si>
  <si>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</si>
  <si>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</si>
  <si>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</si>
  <si>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</si>
  <si>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</si>
  <si>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</si>
  <si>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</si>
  <si>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</si>
  <si>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</si>
  <si>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</si>
  <si>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</si>
  <si>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</si>
  <si>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</si>
  <si>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</si>
  <si>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</si>
  <si>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</si>
  <si>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</si>
  <si>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</si>
  <si>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</si>
  <si>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</si>
  <si>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</si>
  <si>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</si>
  <si>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</si>
  <si>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</si>
  <si>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</si>
  <si>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</si>
  <si>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</si>
  <si>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</si>
  <si>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</si>
  <si>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</si>
  <si>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</si>
  <si>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</si>
  <si>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</si>
  <si>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</si>
  <si>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</si>
  <si>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</si>
  <si>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</si>
  <si>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</si>
  <si>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</si>
  <si>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</si>
  <si>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</si>
  <si>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</si>
  <si>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</si>
  <si>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</si>
  <si>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</si>
  <si>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</si>
  <si>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</si>
  <si>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</si>
  <si>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</si>
  <si>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</si>
  <si>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</si>
  <si>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</si>
  <si>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</si>
  <si>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</si>
  <si>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</si>
  <si>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</si>
  <si>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</si>
  <si>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</si>
  <si>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</si>
  <si>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</si>
  <si>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</si>
  <si>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</si>
  <si>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</si>
  <si>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</si>
  <si>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</si>
  <si>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</si>
  <si>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</si>
  <si>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</si>
  <si>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</si>
  <si>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</si>
  <si>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</si>
  <si>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</si>
  <si>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</si>
  <si>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</si>
  <si>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</si>
  <si>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</si>
  <si>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</si>
  <si>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</si>
  <si>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</si>
  <si>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</si>
  <si>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</si>
  <si>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</si>
  <si>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</si>
  <si>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</si>
  <si>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</si>
  <si>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</si>
  <si>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</si>
  <si>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</si>
  <si>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</si>
  <si>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</si>
  <si>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</si>
  <si>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</si>
  <si>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</si>
  <si>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</si>
  <si>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</si>
  <si>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</si>
  <si>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</si>
  <si>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</si>
  <si>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</si>
  <si>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</si>
  <si>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</si>
  <si>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</si>
  <si>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</si>
  <si>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</si>
  <si>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</si>
  <si>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</si>
  <si>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</si>
  <si>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</si>
  <si>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</si>
  <si>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</si>
  <si>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</si>
  <si>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</si>
  <si>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</si>
  <si>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</si>
  <si>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</si>
  <si>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</si>
  <si>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</si>
  <si>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</si>
  <si>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</si>
  <si>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</si>
  <si>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</si>
  <si>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</si>
  <si>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</si>
  <si>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</si>
  <si>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</si>
  <si>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</si>
  <si>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</si>
  <si>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</si>
  <si>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</si>
  <si>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</si>
  <si>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</si>
  <si>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</si>
  <si>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</si>
  <si>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</si>
  <si>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</si>
  <si>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</si>
  <si>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</si>
  <si>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</si>
  <si>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</si>
  <si>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</si>
  <si>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</si>
  <si>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</si>
  <si>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</si>
  <si>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</si>
  <si>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</si>
  <si>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</si>
  <si>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</si>
  <si>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</si>
  <si>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</si>
  <si>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</si>
  <si>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</si>
  <si>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</si>
  <si>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</si>
  <si>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</si>
  <si>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</si>
  <si>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</si>
  <si>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</si>
  <si>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</si>
  <si>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</si>
  <si>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</si>
  <si>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</si>
  <si>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</si>
  <si>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</si>
  <si>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</si>
  <si>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</si>
  <si>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</si>
  <si>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</si>
  <si>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</si>
  <si>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</si>
  <si>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</si>
  <si>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</si>
  <si>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</si>
  <si>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</si>
  <si>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</si>
  <si>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</si>
  <si>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</si>
  <si>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</si>
  <si>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</si>
  <si>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</si>
  <si>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</si>
  <si>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</si>
  <si>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</si>
  <si>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</si>
  <si>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</si>
  <si>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</si>
  <si>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</si>
  <si>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</si>
  <si>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</si>
  <si>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</si>
  <si>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</si>
  <si>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</si>
  <si>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</si>
  <si>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</si>
  <si>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</si>
  <si>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</si>
  <si>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</si>
  <si>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</si>
  <si>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</si>
  <si>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</si>
  <si>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</si>
  <si>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</si>
  <si>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</si>
  <si>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</si>
  <si>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</si>
  <si>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</si>
  <si>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</si>
  <si>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</si>
  <si>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</si>
  <si>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</si>
  <si>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</si>
  <si>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</si>
  <si>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</si>
  <si>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</si>
  <si>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</si>
  <si>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</si>
  <si>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</si>
  <si>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</si>
  <si>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</si>
  <si>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</si>
  <si>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</si>
  <si>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</si>
  <si>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</si>
  <si>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</si>
  <si>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</si>
  <si>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</si>
  <si>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</si>
  <si>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</si>
  <si>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</si>
  <si>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</si>
  <si>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</si>
  <si>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</si>
  <si>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</si>
  <si>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</si>
  <si>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</si>
  <si>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</si>
  <si>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</si>
  <si>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</si>
  <si>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</si>
  <si>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</si>
  <si>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</si>
  <si>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</si>
  <si>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</si>
  <si>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</si>
  <si>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</si>
  <si>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</si>
  <si>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</si>
  <si>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</si>
  <si>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</si>
  <si>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</si>
  <si>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</si>
  <si>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</si>
  <si>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</si>
  <si>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</si>
  <si>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</si>
  <si>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</si>
  <si>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</si>
  <si>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</si>
  <si>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</si>
  <si>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</si>
  <si>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</si>
  <si>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</si>
  <si>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</si>
  <si>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</si>
  <si>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</si>
  <si>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</si>
  <si>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</si>
  <si>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</si>
  <si>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</si>
  <si>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</si>
  <si>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</si>
  <si>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</si>
  <si>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</si>
  <si>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</si>
  <si>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</si>
  <si>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</si>
  <si>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</si>
  <si>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</si>
  <si>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</si>
  <si>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</si>
  <si>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</si>
  <si>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</si>
  <si>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</si>
  <si>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</si>
  <si>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</si>
  <si>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</si>
  <si>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</si>
  <si>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</si>
  <si>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</si>
  <si>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</si>
  <si>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</si>
  <si>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</si>
  <si>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</si>
  <si>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</si>
  <si>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</si>
  <si>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</si>
  <si>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</si>
  <si>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</si>
  <si>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</si>
  <si>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</si>
  <si>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</si>
  <si>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</si>
  <si>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</si>
  <si>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</si>
  <si>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</si>
  <si>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</si>
  <si>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</si>
  <si>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</si>
  <si>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</si>
  <si>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</si>
  <si>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</si>
  <si>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</si>
  <si>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</si>
  <si>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</si>
  <si>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</si>
  <si>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</si>
  <si>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</si>
  <si>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</si>
  <si>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</si>
  <si>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</si>
  <si>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</si>
  <si>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</si>
  <si>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</si>
  <si>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</si>
  <si>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</si>
  <si>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</si>
  <si>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</si>
  <si>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</si>
  <si>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</si>
  <si>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</si>
  <si>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</si>
  <si>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</si>
  <si>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</si>
  <si>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</si>
  <si>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</si>
  <si>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</si>
  <si>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</si>
  <si>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</si>
  <si>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</si>
  <si>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</si>
  <si>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</si>
  <si>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</si>
  <si>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</si>
  <si>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</si>
  <si>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</si>
  <si>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</si>
  <si>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</si>
  <si>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</si>
  <si>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</si>
  <si>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</si>
  <si>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</si>
  <si>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</si>
  <si>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</si>
  <si>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</si>
  <si>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</si>
  <si>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</si>
  <si>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</si>
  <si>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</si>
  <si>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</si>
  <si>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</si>
  <si>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</si>
  <si>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</si>
  <si>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</si>
  <si>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</si>
  <si>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</si>
  <si>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</si>
  <si>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</si>
  <si>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</si>
  <si>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</si>
  <si>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</si>
  <si>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</si>
  <si>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</si>
  <si>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</si>
  <si>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</si>
  <si>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</si>
  <si>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</si>
  <si>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</si>
  <si>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</si>
  <si>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</si>
  <si>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</si>
  <si>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</si>
  <si>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</si>
  <si>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</si>
  <si>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</si>
  <si>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</si>
  <si>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</si>
  <si>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</si>
  <si>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</si>
  <si>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</si>
  <si>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</si>
  <si>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</si>
  <si>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</si>
  <si>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</si>
  <si>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</si>
  <si>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</si>
  <si>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</si>
  <si>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</si>
  <si>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</si>
  <si>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</si>
  <si>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</si>
  <si>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</si>
  <si>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</si>
  <si>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</si>
  <si>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</si>
  <si>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</si>
  <si>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</si>
  <si>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</si>
  <si>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</si>
  <si>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</si>
  <si>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</si>
  <si>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</si>
  <si>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</si>
  <si>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</si>
  <si>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</si>
  <si>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</si>
  <si>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</si>
  <si>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</si>
  <si>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</si>
  <si>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</si>
  <si>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</si>
  <si>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</si>
  <si>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</si>
  <si>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</si>
  <si>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</si>
  <si>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</si>
  <si>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</si>
  <si>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</si>
  <si>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</si>
  <si>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</si>
  <si>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</si>
  <si>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</si>
  <si>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</si>
  <si>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</si>
  <si>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</si>
  <si>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</si>
  <si>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</si>
  <si>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</si>
  <si>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</si>
  <si>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</si>
  <si>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</si>
  <si>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</si>
  <si>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</si>
  <si>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</si>
  <si>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</si>
  <si>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</si>
  <si>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</si>
  <si>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</si>
  <si>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</si>
  <si>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</si>
  <si>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</si>
  <si>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</si>
  <si>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</si>
  <si>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</si>
  <si>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</si>
  <si>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</si>
  <si>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</si>
  <si>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</si>
  <si>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</si>
  <si>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</si>
  <si>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</si>
  <si>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</si>
  <si>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</si>
  <si>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</si>
  <si>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</si>
  <si>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</si>
  <si>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</si>
  <si>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</si>
  <si>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</si>
  <si>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</si>
  <si>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</si>
  <si>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</si>
  <si>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</si>
  <si>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</si>
  <si>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</si>
  <si>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</si>
  <si>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</si>
  <si>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</si>
  <si>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</si>
  <si>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</si>
  <si>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</si>
  <si>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</si>
  <si>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</si>
  <si>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</si>
  <si>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</si>
  <si>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</si>
  <si>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</si>
  <si>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</si>
  <si>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</si>
  <si>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</si>
  <si>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</si>
  <si>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</si>
  <si>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</si>
  <si>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</si>
  <si>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</si>
  <si>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</si>
  <si>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</si>
  <si>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</si>
  <si>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</si>
  <si>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</si>
  <si>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</si>
  <si>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</si>
  <si>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</si>
  <si>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</si>
  <si>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</si>
  <si>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</si>
  <si>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</si>
  <si>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</si>
  <si>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</si>
  <si>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</si>
  <si>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</si>
  <si>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</si>
  <si>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</si>
  <si>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</si>
  <si>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</si>
  <si>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</si>
  <si>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</si>
  <si>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</si>
  <si>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</si>
  <si>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</si>
  <si>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</si>
  <si>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</si>
  <si>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</si>
  <si>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</si>
  <si>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</si>
  <si>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</si>
  <si>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</si>
  <si>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</si>
  <si>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</si>
  <si>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</si>
  <si>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</si>
  <si>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</si>
  <si>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</si>
  <si>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</si>
  <si>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</si>
  <si>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</si>
  <si>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</si>
  <si>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</si>
  <si>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</si>
  <si>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</si>
  <si>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</si>
  <si>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</si>
  <si>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</si>
  <si>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</si>
  <si>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</si>
  <si>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</si>
  <si>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</si>
  <si>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</si>
  <si>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</si>
  <si>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</si>
  <si>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</si>
  <si>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</si>
  <si>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</si>
  <si>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</si>
  <si>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</si>
  <si>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</si>
  <si>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</si>
  <si>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</si>
  <si>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</si>
  <si>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</si>
  <si>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</si>
  <si>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</si>
  <si>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</si>
  <si>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</si>
  <si>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</si>
  <si>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</si>
  <si>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</si>
  <si>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</si>
  <si>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</si>
  <si>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</si>
  <si>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</si>
  <si>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</si>
  <si>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</si>
  <si>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</si>
  <si>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</si>
  <si>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</si>
  <si>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</si>
  <si>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</si>
  <si>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</si>
  <si>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</si>
  <si>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</si>
  <si>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</si>
  <si>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</si>
  <si>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</si>
  <si>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</si>
  <si>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</si>
  <si>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</si>
  <si>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</si>
  <si>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</si>
  <si>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</si>
  <si>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</si>
  <si>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</si>
  <si>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</si>
  <si>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</si>
  <si>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</si>
  <si>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</si>
  <si>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</si>
  <si>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</si>
  <si>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</si>
  <si>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</si>
  <si>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</si>
  <si>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</si>
  <si>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</si>
  <si>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</si>
  <si>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</si>
  <si>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</si>
  <si>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</si>
  <si>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</si>
  <si>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</si>
  <si>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</si>
  <si>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</si>
  <si>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</si>
  <si>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</si>
  <si>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</si>
  <si>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</si>
  <si>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</si>
  <si>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</si>
  <si>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</si>
  <si>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</si>
  <si>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</si>
  <si>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</si>
  <si>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</si>
  <si>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</si>
  <si>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</si>
  <si>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</si>
  <si>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</si>
  <si>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</si>
  <si>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</si>
  <si>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</si>
  <si>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</si>
  <si>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</si>
  <si>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</si>
  <si>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</si>
  <si>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</si>
  <si>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</si>
  <si>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</si>
  <si>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</si>
  <si>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</si>
  <si>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</si>
  <si>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</si>
  <si>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</si>
  <si>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</si>
  <si>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</si>
  <si>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</si>
  <si>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</si>
  <si>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</si>
  <si>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</si>
  <si>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</si>
  <si>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</si>
  <si>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</si>
  <si>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</si>
  <si>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</si>
  <si>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</si>
  <si>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</si>
  <si>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</si>
  <si>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</si>
  <si>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</si>
  <si>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</si>
  <si>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</si>
  <si>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</si>
  <si>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</si>
  <si>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</si>
  <si>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</si>
  <si>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</si>
  <si>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</si>
  <si>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</si>
  <si>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</si>
  <si>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</si>
  <si>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</si>
  <si>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</si>
  <si>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</si>
  <si>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</si>
  <si>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</si>
  <si>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</si>
  <si>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</si>
  <si>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</si>
  <si>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</si>
  <si>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</si>
  <si>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</si>
  <si>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</si>
  <si>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</si>
  <si>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</si>
  <si>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</si>
  <si>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</si>
  <si>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</si>
  <si>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</si>
  <si>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</si>
  <si>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</si>
  <si>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</si>
  <si>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</si>
  <si>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</si>
  <si>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</si>
  <si>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</si>
  <si>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</si>
  <si>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</si>
  <si>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</si>
  <si>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</si>
  <si>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</si>
  <si>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</si>
  <si>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</si>
  <si>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</si>
  <si>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</si>
  <si>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</si>
  <si>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</si>
  <si>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</si>
  <si>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</si>
  <si>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</si>
  <si>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</si>
  <si>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</si>
  <si>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</si>
  <si>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</si>
  <si>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</si>
  <si>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</si>
  <si>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</si>
  <si>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</si>
  <si>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</si>
  <si>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</si>
  <si>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</si>
  <si>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</si>
  <si>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</si>
  <si>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</si>
  <si>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</si>
  <si>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</si>
  <si>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</si>
  <si>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</si>
  <si>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</si>
  <si>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</si>
  <si>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</si>
  <si>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</si>
  <si>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</si>
  <si>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</si>
  <si>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</si>
  <si>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</si>
  <si>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</si>
  <si>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</si>
  <si>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</si>
  <si>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</si>
  <si>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</si>
  <si>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</si>
  <si>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</si>
  <si>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</si>
  <si>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</si>
  <si>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</si>
  <si>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</si>
  <si>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</si>
  <si>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</si>
  <si>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</si>
  <si>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</si>
  <si>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</si>
  <si>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</si>
  <si>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</si>
  <si>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</si>
  <si>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</si>
  <si>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</si>
  <si>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</si>
  <si>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</si>
  <si>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</si>
  <si>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</si>
  <si>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</si>
  <si>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</si>
  <si>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</si>
  <si>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</si>
  <si>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</si>
  <si>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</si>
  <si>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</si>
  <si>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</si>
  <si>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</si>
  <si>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</si>
  <si>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</si>
  <si>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</si>
  <si>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</si>
  <si>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</si>
  <si>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</si>
  <si>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</si>
  <si>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</si>
  <si>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</si>
  <si>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</si>
  <si>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</si>
  <si>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</si>
  <si>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</si>
  <si>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</si>
  <si>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</si>
  <si>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</si>
  <si>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</si>
  <si>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</si>
  <si>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</si>
  <si>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</si>
  <si>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</si>
  <si>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</si>
  <si>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</si>
  <si>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</si>
  <si>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</si>
  <si>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</si>
  <si>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</si>
  <si>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</si>
  <si>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</si>
  <si>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</si>
  <si>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</si>
  <si>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</si>
  <si>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</si>
  <si>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</si>
  <si>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</si>
  <si>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</si>
  <si>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</si>
  <si>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</si>
  <si>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</si>
  <si>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</si>
  <si>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</si>
  <si>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</si>
  <si>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</si>
  <si>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</si>
  <si>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</si>
  <si>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</si>
  <si>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</si>
  <si>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</si>
  <si>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</si>
  <si>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</si>
  <si>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</si>
  <si>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</si>
  <si>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</si>
  <si>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</si>
  <si>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</si>
  <si>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</si>
  <si>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</si>
  <si>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</si>
  <si>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</si>
  <si>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</si>
  <si>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</si>
  <si>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</si>
  <si>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</si>
  <si>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</si>
  <si>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</si>
  <si>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</si>
  <si>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</si>
  <si>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</si>
  <si>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</si>
  <si>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</si>
  <si>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</si>
  <si>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</si>
  <si>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</si>
  <si>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</si>
  <si>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</si>
  <si>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</si>
  <si>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</si>
  <si>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</si>
  <si>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</si>
  <si>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</si>
  <si>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</si>
  <si>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</si>
  <si>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</si>
  <si>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</si>
  <si>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</si>
  <si>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</si>
  <si>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</si>
  <si>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</si>
  <si>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</si>
  <si>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</si>
  <si>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</si>
  <si>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</si>
  <si>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</si>
  <si>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</si>
  <si>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</si>
  <si>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</si>
  <si>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</si>
  <si>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</si>
  <si>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</si>
  <si>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</si>
  <si>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</si>
  <si>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</si>
  <si>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</si>
  <si>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</si>
  <si>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</si>
  <si>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</si>
  <si>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</si>
  <si>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</si>
  <si>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</si>
  <si>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</si>
  <si>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</si>
  <si>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</si>
  <si>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</si>
  <si>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</si>
  <si>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</si>
  <si>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</si>
  <si>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</si>
  <si>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</si>
  <si>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</si>
  <si>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</si>
  <si>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</si>
  <si>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</si>
  <si>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</si>
  <si>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</si>
  <si>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</si>
  <si>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</si>
  <si>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</si>
  <si>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</si>
  <si>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</si>
  <si>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</si>
  <si>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</si>
  <si>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</si>
  <si>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</si>
  <si>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</si>
  <si>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</si>
  <si>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</si>
  <si>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</si>
  <si>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</si>
  <si>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</si>
  <si>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</si>
  <si>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</si>
  <si>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</si>
  <si>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</si>
  <si>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</si>
  <si>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</si>
  <si>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</si>
  <si>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</si>
  <si>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</si>
  <si>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</si>
  <si>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</si>
  <si>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</si>
  <si>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</si>
  <si>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</si>
  <si>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</si>
  <si>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</si>
  <si>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</si>
  <si>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</si>
  <si>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</si>
  <si>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</si>
  <si>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</si>
  <si>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</si>
  <si>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</si>
  <si>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</si>
  <si>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</si>
  <si>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</si>
  <si>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</si>
  <si>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</si>
  <si>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</si>
  <si>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</si>
  <si>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</si>
  <si>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</si>
  <si>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</si>
  <si>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</si>
  <si>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</si>
  <si>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</si>
  <si>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</si>
  <si>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</si>
  <si>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</si>
  <si>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</si>
  <si>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</si>
  <si>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</si>
  <si>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</si>
  <si>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</si>
  <si>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</si>
  <si>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</si>
  <si>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</si>
  <si>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</si>
  <si>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</si>
  <si>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</si>
  <si>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</si>
  <si>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</si>
  <si>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</si>
  <si>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</si>
  <si>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</si>
  <si>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</si>
  <si>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</si>
  <si>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</si>
  <si>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</si>
  <si>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</si>
  <si>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</si>
  <si>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</si>
  <si>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</si>
  <si>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</si>
  <si>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</si>
  <si>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</si>
  <si>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</si>
  <si>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</si>
  <si>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</si>
  <si>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</si>
  <si>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</si>
  <si>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</si>
  <si>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</si>
  <si>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</si>
  <si>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</si>
  <si>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</si>
  <si>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</si>
  <si>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</si>
  <si>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</si>
  <si>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</si>
  <si>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</si>
  <si>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</si>
  <si>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</si>
  <si>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</si>
  <si>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</si>
  <si>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</si>
  <si>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</si>
  <si>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</si>
  <si>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</si>
  <si>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</si>
  <si>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</si>
  <si>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</si>
  <si>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</si>
  <si>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</si>
  <si>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</si>
  <si>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</si>
  <si>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</si>
  <si>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</si>
  <si>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</si>
  <si>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</si>
  <si>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</si>
  <si>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</si>
  <si>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</si>
  <si>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</si>
  <si>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</si>
  <si>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</si>
  <si>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</si>
  <si>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</si>
  <si>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</si>
  <si>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</si>
  <si>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</si>
  <si>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</si>
  <si>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</si>
  <si>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</si>
  <si>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</si>
  <si>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</si>
  <si>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</si>
  <si>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</si>
  <si>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</si>
  <si>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</si>
  <si>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</si>
  <si>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</si>
  <si>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</si>
  <si>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</si>
  <si>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</si>
  <si>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</si>
  <si>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</si>
  <si>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</si>
  <si>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</si>
  <si>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</si>
  <si>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</si>
  <si>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</si>
  <si>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</si>
  <si>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</si>
  <si>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</si>
  <si>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</si>
  <si>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</si>
  <si>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</si>
  <si>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</si>
  <si>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</si>
  <si>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</si>
  <si>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</si>
  <si>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</si>
  <si>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</si>
  <si>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</si>
  <si>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</si>
  <si>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</si>
  <si>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</si>
  <si>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</si>
  <si>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</si>
  <si>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</si>
  <si>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</si>
  <si>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</si>
  <si>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</si>
  <si>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</si>
  <si>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</si>
  <si>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</si>
  <si>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</si>
  <si>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</si>
  <si>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</si>
  <si>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</si>
  <si>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</si>
  <si>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</si>
  <si>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</si>
  <si>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</si>
  <si>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</si>
  <si>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</si>
  <si>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</si>
  <si>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</si>
  <si>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</si>
  <si>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</si>
  <si>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</si>
  <si>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</si>
  <si>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</si>
  <si>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</si>
  <si>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</si>
  <si>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</si>
  <si>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</si>
  <si>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</si>
  <si>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</si>
  <si>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</si>
  <si>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</si>
  <si>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</si>
  <si>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</si>
  <si>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</si>
  <si>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</si>
  <si>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</si>
  <si>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</si>
  <si>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</si>
  <si>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</si>
  <si>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</si>
  <si>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</si>
  <si>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</si>
  <si>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</si>
  <si>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</si>
  <si>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</si>
  <si>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</si>
  <si>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</si>
  <si>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</si>
  <si>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</si>
  <si>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</si>
  <si>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</si>
  <si>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</si>
  <si>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</si>
  <si>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</si>
  <si>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</si>
  <si>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</si>
  <si>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</si>
  <si>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</si>
  <si>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</si>
  <si>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</si>
  <si>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</si>
  <si>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</si>
  <si>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</si>
  <si>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</si>
  <si>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</si>
  <si>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</si>
  <si>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</si>
  <si>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</si>
  <si>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</si>
  <si>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</si>
  <si>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</si>
  <si>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</si>
  <si>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</si>
  <si>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</si>
  <si>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</si>
  <si>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</si>
  <si>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</si>
  <si>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</si>
  <si>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</si>
  <si>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</si>
  <si>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</si>
  <si>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</si>
  <si>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</si>
  <si>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</si>
  <si>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</si>
  <si>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</si>
  <si>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</si>
  <si>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</si>
  <si>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</si>
  <si>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</si>
  <si>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</si>
  <si>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</si>
  <si>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</si>
  <si>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</si>
  <si>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</si>
  <si>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</si>
  <si>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</si>
  <si>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</si>
  <si>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</si>
  <si>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</si>
  <si>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</si>
  <si>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</si>
  <si>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</si>
  <si>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</si>
  <si>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</si>
  <si>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</si>
  <si>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</si>
  <si>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</si>
  <si>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</si>
  <si>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</si>
  <si>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</si>
  <si>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</si>
  <si>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</si>
  <si>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</si>
  <si>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</si>
  <si>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</si>
  <si>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</si>
  <si>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</si>
  <si>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</si>
  <si>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</si>
  <si>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</si>
  <si>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</si>
  <si>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</si>
  <si>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</si>
  <si>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</si>
  <si>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</si>
  <si>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</si>
  <si>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</si>
  <si>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</si>
  <si>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</si>
  <si>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</si>
  <si>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</si>
  <si>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</si>
  <si>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</si>
  <si>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</si>
  <si>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</si>
  <si>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</si>
  <si>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</si>
  <si>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</si>
  <si>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</si>
  <si>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</si>
  <si>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</si>
  <si>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</si>
  <si>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</si>
  <si>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</si>
  <si>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</si>
  <si>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</si>
  <si>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</si>
  <si>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</si>
  <si>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</si>
  <si>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</si>
  <si>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</si>
  <si>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</si>
  <si>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</si>
  <si>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</si>
  <si>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</si>
  <si>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</si>
  <si>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</si>
  <si>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</si>
  <si>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</si>
  <si>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</si>
  <si>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</si>
  <si>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</si>
  <si>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</si>
  <si>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</si>
  <si>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</si>
  <si>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</si>
  <si>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</si>
  <si>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</si>
  <si>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</si>
  <si>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</si>
  <si>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</si>
  <si>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</si>
  <si>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</si>
  <si>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</si>
  <si>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</si>
  <si>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</si>
  <si>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</si>
  <si>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</si>
  <si>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</si>
  <si>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</si>
  <si>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</si>
  <si>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</si>
  <si>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</si>
  <si>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</si>
  <si>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</si>
  <si>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</si>
  <si>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</si>
  <si>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</si>
  <si>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</si>
  <si>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</si>
  <si>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</si>
  <si>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</si>
  <si>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</si>
  <si>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</si>
  <si>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</si>
  <si>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</si>
  <si>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</si>
  <si>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</si>
  <si>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</si>
  <si>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</si>
  <si>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</si>
  <si>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</si>
  <si>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</si>
  <si>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</si>
  <si>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</si>
  <si>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</si>
  <si>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</si>
  <si>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</si>
  <si>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</si>
  <si>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</si>
  <si>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</si>
  <si>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</si>
  <si>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</si>
  <si>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</si>
  <si>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</si>
  <si>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</si>
  <si>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</si>
  <si>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</si>
  <si>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</si>
  <si>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</si>
  <si>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</si>
  <si>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</si>
  <si>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</si>
  <si>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</si>
  <si>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</si>
  <si>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</si>
  <si>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</si>
  <si>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</si>
  <si>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</si>
  <si>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</si>
  <si>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</si>
  <si>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</si>
  <si>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</si>
  <si>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</si>
  <si>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</si>
  <si>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</si>
  <si>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</si>
  <si>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</si>
  <si>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</si>
  <si>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</si>
  <si>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</si>
  <si>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</si>
  <si>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</si>
  <si>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</si>
  <si>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</si>
  <si>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</si>
  <si>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</si>
  <si>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</si>
  <si>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</si>
  <si>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</si>
  <si>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</si>
  <si>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</si>
  <si>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</si>
  <si>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</si>
  <si>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</si>
  <si>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</si>
  <si>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</si>
  <si>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</si>
  <si>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</si>
  <si>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</si>
  <si>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</si>
  <si>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</si>
  <si>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</si>
  <si>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</si>
  <si>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</si>
  <si>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</si>
  <si>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</si>
  <si>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</si>
  <si>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</si>
  <si>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</si>
  <si>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</si>
  <si>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</si>
  <si>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</si>
  <si>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</si>
  <si>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</si>
  <si>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</si>
  <si>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</si>
  <si>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</si>
  <si>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</si>
  <si>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</si>
  <si>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</si>
  <si>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</si>
  <si>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</si>
  <si>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</si>
  <si>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</si>
  <si>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</si>
  <si>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</si>
  <si>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</si>
  <si>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</si>
  <si>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</si>
  <si>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</si>
  <si>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</si>
  <si>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</si>
  <si>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</si>
  <si>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</si>
  <si>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</si>
  <si>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</si>
  <si>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</si>
  <si>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</si>
  <si>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</si>
  <si>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</si>
  <si>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</si>
  <si>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</si>
  <si>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</si>
  <si>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</si>
  <si>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</si>
  <si>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</si>
  <si>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</si>
  <si>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</si>
  <si>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</si>
  <si>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</si>
  <si>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</si>
  <si>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</si>
  <si>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</si>
  <si>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</si>
  <si>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</si>
  <si>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</si>
  <si>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</si>
  <si>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</si>
  <si>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</si>
  <si>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</si>
  <si>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</si>
  <si>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</si>
  <si>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</si>
  <si>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</si>
  <si>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</si>
  <si>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</si>
  <si>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</si>
  <si>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</si>
  <si>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</si>
  <si>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</si>
  <si>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</si>
  <si>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</si>
  <si>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</si>
  <si>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</si>
  <si>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</si>
  <si>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</si>
  <si>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</si>
  <si>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</si>
  <si>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</si>
  <si>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</si>
  <si>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</si>
  <si>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</si>
  <si>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</si>
  <si>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</si>
  <si>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</si>
  <si>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</si>
  <si>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</si>
  <si>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</si>
  <si>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</si>
  <si>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</si>
  <si>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</si>
  <si>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</si>
  <si>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</si>
  <si>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</si>
  <si>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</si>
  <si>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</si>
  <si>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</si>
  <si>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</si>
  <si>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</si>
  <si>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</si>
  <si>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</si>
  <si>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</si>
  <si>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</si>
  <si>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</si>
  <si>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</si>
  <si>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</si>
  <si>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</si>
  <si>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</si>
  <si>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</si>
  <si>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</si>
  <si>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</si>
  <si>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</si>
  <si>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</si>
  <si>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</si>
  <si>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</si>
  <si>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</si>
  <si>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</si>
  <si>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</si>
  <si>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</si>
  <si>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</si>
  <si>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</si>
  <si>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</si>
  <si>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</si>
  <si>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</si>
  <si>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</si>
  <si>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</si>
  <si>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</si>
  <si>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</si>
  <si>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</si>
  <si>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</si>
  <si>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</si>
  <si>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</si>
  <si>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</si>
  <si>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</si>
  <si>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</si>
  <si>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</si>
  <si>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</si>
  <si>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</si>
  <si>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</si>
  <si>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</si>
  <si>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</si>
  <si>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</si>
  <si>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</si>
  <si>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</si>
  <si>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</si>
  <si>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</si>
  <si>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</si>
  <si>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</si>
  <si>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</si>
  <si>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</si>
  <si>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</si>
  <si>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</si>
  <si>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</si>
  <si>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</si>
  <si>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</si>
  <si>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</si>
  <si>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</si>
  <si>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</si>
  <si>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</si>
  <si>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</si>
  <si>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</si>
  <si>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</si>
  <si>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</si>
  <si>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</si>
  <si>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</si>
  <si>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</si>
  <si>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</si>
  <si>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</si>
  <si>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</si>
  <si>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</si>
  <si>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</si>
  <si>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</si>
  <si>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</si>
  <si>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</si>
  <si>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</si>
  <si>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</si>
  <si>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</si>
  <si>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</si>
  <si>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</si>
  <si>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</si>
  <si>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</si>
  <si>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</si>
  <si>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</si>
  <si>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</si>
  <si>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</si>
  <si>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</si>
  <si>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</si>
  <si>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</si>
  <si>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</si>
  <si>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</si>
  <si>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</si>
  <si>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</si>
  <si>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</si>
  <si>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</si>
  <si>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</si>
  <si>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</si>
  <si>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</si>
  <si>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</si>
  <si>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</si>
  <si>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</si>
  <si>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</si>
  <si>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</si>
  <si>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</si>
  <si>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</si>
  <si>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</si>
  <si>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</si>
  <si>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</si>
  <si>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</si>
  <si>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</si>
  <si>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</si>
  <si>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</si>
  <si>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</si>
  <si>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</si>
  <si>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</si>
  <si>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</si>
  <si>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</si>
  <si>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</si>
  <si>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</si>
  <si>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</si>
  <si>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</si>
  <si>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</si>
  <si>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</si>
  <si>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</si>
  <si>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</si>
  <si>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</si>
  <si>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</si>
  <si>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</si>
  <si>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</si>
  <si>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</si>
  <si>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</si>
  <si>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</si>
  <si>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</si>
  <si>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</si>
  <si>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</si>
  <si>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</si>
  <si>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</si>
  <si>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</si>
  <si>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</si>
  <si>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</si>
  <si>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</si>
  <si>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</si>
  <si>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</si>
  <si>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</si>
  <si>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</si>
  <si>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</si>
  <si>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</si>
  <si>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</si>
  <si>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</si>
  <si>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</si>
  <si>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</si>
  <si>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</si>
  <si>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</si>
  <si>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</si>
  <si>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</si>
  <si>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</si>
  <si>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</si>
  <si>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</si>
  <si>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</si>
  <si>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</si>
  <si>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</si>
  <si>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</si>
  <si>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</si>
  <si>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</si>
  <si>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</si>
  <si>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</si>
  <si>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</si>
  <si>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</si>
  <si>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</si>
  <si>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</si>
  <si>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</si>
  <si>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</si>
  <si>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</si>
  <si>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</si>
  <si>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</si>
  <si>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</si>
  <si>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</si>
  <si>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</si>
  <si>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</si>
  <si>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</si>
  <si>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</si>
  <si>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</si>
  <si>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</si>
  <si>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</si>
  <si>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</si>
  <si>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</si>
  <si>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</si>
  <si>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</si>
  <si>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</si>
  <si>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</si>
  <si>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</si>
  <si>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</si>
  <si>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</si>
  <si>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</si>
  <si>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</si>
  <si>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</si>
  <si>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</si>
  <si>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</si>
  <si>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</si>
  <si>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</si>
  <si>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</si>
  <si>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</si>
  <si>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</si>
  <si>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</si>
  <si>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</si>
  <si>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</si>
  <si>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</si>
  <si>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</si>
  <si>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</si>
  <si>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</si>
  <si>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</si>
  <si>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</si>
  <si>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</si>
  <si>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</si>
  <si>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</si>
  <si>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</si>
  <si>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</si>
  <si>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</si>
  <si>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</si>
  <si>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</si>
  <si>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</si>
  <si>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</si>
  <si>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</si>
  <si>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</si>
  <si>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</si>
  <si>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</si>
  <si>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</si>
  <si>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</si>
  <si>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</si>
  <si>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</si>
  <si>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</si>
  <si>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</si>
  <si>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</si>
  <si>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</si>
  <si>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</si>
  <si>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</si>
  <si>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</si>
  <si>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</si>
  <si>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</si>
  <si>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</si>
  <si>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</si>
  <si>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</si>
  <si>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</si>
  <si>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</si>
  <si>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</si>
  <si>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</si>
  <si>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</si>
  <si>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</si>
  <si>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</si>
  <si>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</si>
  <si>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</si>
  <si>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</si>
  <si>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</si>
  <si>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</si>
  <si>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</si>
  <si>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</si>
  <si>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</si>
  <si>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</si>
  <si>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</si>
  <si>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</si>
  <si>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</si>
  <si>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</si>
  <si>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</si>
  <si>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</si>
  <si>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</si>
  <si>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</si>
  <si>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</si>
  <si>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</si>
  <si>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</si>
  <si>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</si>
  <si>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</si>
  <si>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</si>
  <si>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</si>
  <si>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</si>
  <si>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</si>
  <si>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</si>
  <si>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</si>
  <si>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</si>
  <si>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</si>
  <si>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</si>
  <si>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</si>
  <si>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</si>
  <si>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</si>
  <si>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</si>
  <si>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</si>
  <si>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</si>
  <si>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</si>
  <si>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</si>
  <si>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</si>
  <si>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</si>
  <si>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</si>
  <si>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</si>
  <si>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</si>
  <si>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</si>
  <si>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</si>
  <si>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</si>
  <si>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</si>
  <si>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</si>
  <si>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</si>
  <si>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</si>
  <si>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</si>
  <si>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</si>
  <si>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</si>
  <si>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</si>
  <si>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</si>
  <si>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</si>
  <si>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</si>
  <si>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</si>
  <si>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</si>
  <si>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</si>
  <si>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</si>
  <si>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</si>
  <si>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</si>
  <si>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</si>
  <si>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</si>
  <si>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</si>
  <si>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</si>
  <si>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</si>
  <si>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</si>
  <si>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</si>
  <si>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</si>
  <si>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</si>
  <si>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</si>
  <si>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</si>
  <si>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</si>
  <si>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</si>
  <si>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</si>
  <si>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</si>
  <si>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</si>
  <si>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</si>
  <si>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</si>
  <si>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</si>
  <si>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</si>
  <si>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</si>
  <si>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</si>
  <si>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</si>
  <si>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</si>
  <si>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</si>
  <si>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</si>
  <si>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</si>
  <si>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</si>
  <si>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</si>
  <si>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</si>
  <si>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</si>
  <si>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</si>
  <si>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</si>
  <si>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</si>
  <si>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</si>
  <si>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</si>
  <si>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</si>
  <si>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</si>
  <si>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</si>
  <si>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</si>
  <si>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</si>
  <si>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</si>
  <si>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</si>
  <si>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</si>
  <si>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</si>
  <si>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</si>
  <si>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</si>
  <si>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</si>
  <si>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</si>
  <si>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</si>
  <si>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</si>
  <si>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</si>
  <si>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</si>
  <si>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</si>
  <si>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</si>
  <si>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</si>
  <si>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</si>
  <si>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</si>
  <si>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</si>
  <si>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</si>
  <si>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</si>
  <si>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</si>
  <si>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</si>
  <si>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</si>
  <si>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</si>
  <si>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</si>
  <si>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</si>
  <si>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</si>
  <si>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</si>
  <si>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</si>
  <si>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</si>
  <si>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</si>
  <si>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</si>
  <si>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</si>
  <si>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</si>
  <si>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</si>
  <si>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</si>
  <si>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</si>
  <si>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</si>
  <si>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</si>
  <si>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</si>
  <si>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</si>
  <si>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</si>
  <si>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</si>
  <si>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</si>
  <si>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</si>
  <si>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</si>
  <si>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</si>
  <si>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</si>
  <si>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</si>
  <si>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</si>
  <si>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</si>
  <si>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</si>
  <si>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</si>
  <si>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</si>
  <si>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</si>
  <si>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</si>
  <si>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</si>
  <si>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</si>
  <si>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</si>
  <si>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</si>
  <si>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</si>
  <si>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</si>
  <si>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</si>
  <si>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</si>
  <si>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</si>
  <si>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</si>
  <si>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</si>
  <si>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</si>
  <si>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</si>
  <si>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</si>
  <si>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</si>
  <si>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</si>
  <si>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</si>
  <si>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</si>
  <si>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</si>
  <si>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</si>
  <si>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</si>
  <si>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</si>
  <si>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</si>
  <si>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</si>
  <si>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</si>
  <si>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</si>
  <si>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</si>
  <si>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</si>
  <si>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</si>
  <si>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</si>
  <si>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</si>
  <si>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</si>
  <si>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</si>
  <si>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</si>
  <si>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</si>
  <si>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</si>
  <si>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</si>
  <si>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</si>
  <si>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</si>
  <si>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</si>
  <si>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</si>
  <si>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</si>
  <si>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</si>
  <si>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</si>
  <si>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</si>
  <si>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</si>
  <si>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</si>
  <si>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</si>
  <si>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</si>
  <si>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</si>
  <si>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</si>
  <si>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</si>
  <si>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</si>
  <si>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</si>
  <si>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</si>
  <si>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</si>
  <si>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</si>
  <si>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</si>
  <si>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</si>
  <si>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</si>
  <si>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</si>
  <si>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</si>
  <si>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</si>
  <si>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</si>
  <si>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</si>
  <si>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</si>
  <si>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</si>
  <si>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</si>
  <si>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</si>
  <si>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</si>
  <si>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</si>
  <si>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</si>
  <si>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</si>
  <si>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</si>
  <si>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</si>
  <si>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</si>
  <si>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</si>
  <si>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</si>
  <si>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</si>
  <si>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</si>
  <si>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</si>
  <si>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</si>
  <si>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</si>
  <si>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</si>
  <si>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</si>
  <si>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</si>
  <si>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</si>
  <si>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</si>
  <si>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</si>
  <si>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</si>
  <si>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</si>
  <si>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</si>
  <si>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</si>
  <si>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</si>
  <si>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</si>
  <si>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</si>
  <si>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</si>
  <si>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</si>
  <si>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</si>
  <si>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</si>
  <si>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</si>
  <si>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</si>
  <si>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</si>
  <si>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</si>
  <si>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</si>
  <si>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</si>
  <si>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</si>
  <si>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</si>
  <si>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</si>
  <si>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</si>
  <si>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</si>
  <si>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</si>
  <si>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</si>
  <si>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</si>
  <si>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</si>
  <si>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</si>
  <si>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</si>
  <si>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</si>
  <si>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</si>
  <si>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</si>
  <si>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</si>
  <si>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</si>
  <si>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</si>
  <si>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</si>
  <si>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</si>
  <si>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</si>
  <si>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</si>
  <si>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</si>
  <si>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</si>
  <si>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</si>
  <si>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</si>
  <si>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</si>
  <si>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</si>
  <si>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</si>
  <si>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</si>
  <si>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</si>
  <si>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</si>
  <si>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</si>
  <si>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</si>
  <si>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</si>
  <si>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</si>
  <si>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</si>
  <si>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</si>
  <si>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</si>
  <si>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</si>
  <si>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</si>
  <si>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</si>
  <si>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</si>
  <si>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</si>
  <si>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</si>
  <si>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</si>
  <si>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</si>
  <si>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</si>
  <si>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</si>
  <si>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</si>
  <si>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</si>
  <si>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</si>
  <si>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</si>
  <si>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</si>
  <si>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</si>
  <si>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</si>
  <si>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</si>
  <si>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</si>
  <si>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</si>
  <si>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</si>
  <si>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</si>
  <si>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</si>
  <si>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</si>
  <si>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</si>
  <si>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</si>
  <si>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</si>
  <si>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</si>
  <si>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</si>
  <si>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</si>
  <si>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</si>
  <si>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</si>
  <si>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</si>
  <si>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</si>
  <si>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</si>
  <si>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</si>
  <si>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</si>
  <si>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</si>
  <si>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</si>
  <si>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</si>
  <si>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</si>
  <si>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</si>
  <si>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</si>
  <si>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</si>
  <si>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</si>
  <si>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</si>
  <si>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</si>
  <si>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</si>
  <si>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</si>
  <si>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</si>
  <si>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</si>
  <si>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</si>
  <si>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</si>
  <si>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</si>
  <si>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</si>
  <si>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</si>
  <si>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</si>
  <si>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</si>
  <si>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</si>
  <si>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</si>
  <si>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</si>
  <si>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</si>
  <si>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</si>
  <si>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</si>
  <si>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</si>
  <si>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</si>
  <si>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</si>
  <si>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</si>
  <si>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</si>
  <si>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</si>
  <si>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</si>
  <si>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</si>
  <si>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</si>
  <si>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</si>
  <si>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</si>
  <si>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</si>
  <si>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</si>
  <si>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</si>
  <si>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</si>
  <si>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</si>
  <si>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</si>
  <si>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</si>
  <si>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</si>
  <si>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</si>
  <si>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</si>
  <si>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</si>
  <si>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</si>
  <si>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</si>
  <si>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</si>
  <si>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</si>
  <si>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</si>
  <si>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</si>
  <si>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</si>
  <si>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</si>
  <si>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</si>
  <si>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</si>
  <si>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</si>
  <si>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</si>
  <si>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</si>
  <si>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</si>
  <si>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</si>
  <si>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</si>
  <si>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</si>
  <si>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</si>
  <si>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</si>
  <si>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</si>
  <si>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</si>
  <si>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</si>
  <si>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</si>
  <si>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</si>
  <si>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</si>
  <si>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</si>
  <si>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</si>
  <si>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</si>
  <si>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</si>
  <si>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</si>
  <si>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</si>
  <si>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</si>
  <si>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</si>
  <si>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</si>
  <si>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</si>
  <si>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</si>
  <si>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</si>
  <si>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</si>
  <si>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</si>
  <si>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</si>
  <si>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</si>
  <si>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</si>
  <si>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</si>
  <si>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</si>
  <si>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</si>
  <si>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</si>
  <si>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</si>
  <si>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</si>
  <si>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</si>
  <si>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</si>
  <si>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</si>
  <si>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</si>
  <si>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</si>
  <si>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</si>
  <si>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</si>
  <si>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</si>
  <si>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</si>
  <si>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</si>
  <si>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</si>
  <si>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</si>
  <si>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</si>
  <si>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</si>
  <si>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</si>
  <si>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</si>
  <si>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</si>
  <si>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</si>
  <si>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</si>
  <si>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</si>
  <si>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</si>
  <si>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</si>
  <si>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</si>
  <si>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</si>
  <si>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</si>
  <si>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</si>
  <si>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</si>
  <si>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</si>
  <si>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</si>
  <si>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</si>
  <si>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</si>
  <si>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</si>
  <si>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</si>
  <si>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</si>
  <si>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</si>
  <si>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</si>
  <si>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</si>
  <si>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</si>
  <si>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</si>
  <si>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</si>
  <si>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</si>
  <si>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</si>
  <si>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</si>
  <si>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</si>
  <si>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</si>
  <si>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</si>
  <si>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</si>
  <si>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</si>
  <si>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</si>
  <si>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</si>
  <si>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</si>
  <si>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</si>
  <si>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</si>
  <si>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</si>
  <si>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</si>
  <si>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</si>
  <si>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</si>
  <si>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</si>
  <si>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</si>
  <si>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</si>
  <si>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</si>
  <si>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</si>
  <si>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</si>
  <si>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</si>
  <si>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</si>
  <si>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</si>
  <si>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</si>
  <si>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</si>
  <si>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</si>
  <si>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</si>
  <si>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</si>
  <si>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</si>
  <si>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</si>
  <si>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</si>
  <si>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</si>
  <si>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</si>
  <si>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</si>
  <si>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</si>
  <si>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</si>
  <si>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</si>
  <si>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</si>
  <si>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</si>
  <si>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</si>
  <si>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</si>
  <si>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</si>
  <si>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</si>
  <si>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</si>
  <si>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</si>
  <si>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</si>
  <si>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</si>
  <si>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</si>
  <si>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</si>
  <si>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</si>
  <si>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</si>
  <si>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</si>
  <si>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</si>
  <si>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</si>
  <si>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</si>
  <si>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</si>
  <si>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</si>
  <si>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</si>
  <si>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</si>
  <si>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</si>
  <si>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</si>
  <si>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</si>
  <si>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</si>
  <si>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</si>
  <si>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</si>
  <si>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</si>
  <si>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</si>
  <si>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</si>
  <si>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</si>
  <si>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</si>
  <si>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</si>
  <si>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</si>
  <si>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</si>
  <si>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</si>
  <si>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</si>
  <si>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</si>
  <si>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</si>
  <si>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</si>
  <si>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</si>
  <si>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</si>
  <si>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</si>
  <si>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</si>
  <si>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</si>
  <si>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</si>
  <si>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</si>
  <si>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</si>
  <si>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</si>
  <si>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</si>
  <si>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</si>
  <si>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</si>
  <si>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</si>
  <si>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</si>
  <si>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</si>
  <si>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</si>
  <si>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</si>
  <si>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</si>
  <si>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</si>
  <si>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</si>
  <si>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</si>
  <si>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</si>
  <si>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</si>
  <si>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</si>
  <si>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</si>
  <si>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</si>
  <si>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</si>
  <si>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</si>
  <si>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</si>
  <si>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</si>
  <si>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</si>
  <si>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</si>
  <si>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</si>
  <si>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</si>
  <si>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</si>
  <si>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</si>
  <si>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</si>
  <si>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</si>
  <si>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</si>
  <si>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</si>
  <si>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</si>
  <si>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</si>
  <si>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</si>
  <si>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</si>
  <si>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</si>
  <si>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</si>
  <si>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</si>
  <si>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</si>
  <si>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</si>
  <si>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</si>
  <si>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</si>
  <si>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</si>
  <si>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</si>
  <si>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</si>
  <si>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</si>
  <si>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</si>
  <si>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</si>
  <si>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</si>
  <si>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</si>
  <si>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</si>
  <si>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</si>
  <si>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</si>
  <si>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</si>
  <si>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</si>
  <si>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</si>
  <si>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</si>
  <si>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</si>
  <si>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</si>
  <si>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</si>
  <si>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</si>
  <si>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</si>
  <si>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</si>
  <si>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</si>
  <si>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</si>
  <si>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</si>
  <si>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</si>
  <si>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</si>
  <si>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</si>
  <si>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</si>
  <si>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</si>
  <si>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</si>
  <si>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</si>
  <si>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</si>
  <si>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</si>
  <si>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</si>
  <si>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</si>
  <si>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</si>
  <si>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</si>
  <si>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</si>
  <si>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</si>
  <si>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</si>
  <si>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</si>
  <si>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</si>
  <si>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</si>
  <si>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</si>
  <si>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</si>
  <si>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</si>
  <si>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</si>
  <si>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</si>
  <si>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</si>
  <si>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</si>
  <si>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</si>
  <si>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</si>
  <si>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</si>
  <si>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</si>
  <si>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</si>
  <si>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</si>
  <si>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</si>
  <si>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</si>
  <si>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</si>
  <si>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</si>
  <si>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</si>
  <si>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</si>
  <si>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</si>
  <si>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</si>
  <si>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</si>
  <si>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</si>
  <si>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</si>
  <si>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</si>
  <si>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</si>
  <si>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</si>
  <si>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</si>
  <si>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</si>
  <si>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</si>
  <si>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</si>
  <si>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</si>
  <si>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</si>
  <si>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</si>
  <si>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</si>
  <si>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</si>
  <si>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</si>
  <si>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</si>
  <si>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</si>
  <si>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</si>
  <si>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</si>
  <si>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</si>
  <si>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</si>
  <si>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</si>
  <si>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</si>
  <si>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</si>
  <si>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</si>
  <si>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</si>
  <si>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</si>
  <si>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</si>
  <si>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</si>
  <si>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</si>
  <si>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</si>
  <si>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</si>
  <si>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</si>
  <si>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</si>
  <si>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</si>
  <si>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</si>
  <si>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</si>
  <si>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</si>
  <si>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</si>
  <si>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</si>
  <si>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</si>
  <si>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</si>
  <si>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</si>
  <si>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</si>
  <si>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</si>
  <si>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</si>
  <si>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</si>
  <si>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</si>
  <si>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</si>
  <si>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</si>
  <si>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</si>
  <si>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</si>
  <si>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</si>
  <si>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</si>
  <si>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</si>
  <si>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</si>
  <si>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</si>
  <si>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</si>
  <si>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</si>
  <si>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</si>
  <si>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</si>
  <si>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</si>
  <si>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</si>
  <si>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</si>
  <si>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</si>
  <si>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</si>
  <si>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</si>
  <si>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</si>
  <si>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</si>
  <si>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</si>
  <si>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</si>
  <si>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</si>
  <si>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</si>
  <si>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</si>
  <si>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</si>
  <si>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</si>
  <si>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</si>
  <si>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</si>
  <si>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</si>
  <si>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</si>
  <si>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</si>
  <si>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</si>
  <si>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</si>
  <si>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</si>
  <si>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</si>
  <si>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</si>
  <si>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</si>
  <si>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</si>
  <si>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</si>
  <si>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</si>
  <si>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</si>
  <si>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</si>
  <si>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</si>
  <si>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</si>
  <si>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</si>
  <si>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</si>
  <si>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</si>
  <si>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</si>
  <si>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</si>
  <si>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</si>
  <si>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</si>
  <si>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</si>
  <si>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</si>
  <si>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</si>
  <si>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</si>
  <si>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</si>
  <si>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</si>
  <si>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</si>
  <si>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</si>
  <si>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</si>
  <si>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</si>
  <si>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</si>
  <si>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</si>
  <si>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</si>
  <si>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</si>
  <si>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</si>
  <si>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</si>
  <si>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</si>
  <si>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</si>
  <si>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</si>
  <si>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</si>
  <si>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</si>
  <si>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</si>
  <si>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</si>
  <si>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</si>
  <si>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</si>
  <si>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</si>
  <si>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</si>
  <si>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</si>
  <si>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</si>
  <si>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</si>
  <si>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</si>
  <si>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</si>
  <si>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</si>
  <si>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</si>
  <si>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</si>
  <si>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</si>
  <si>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</si>
  <si>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</si>
  <si>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</si>
  <si>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</si>
  <si>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</si>
  <si>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</si>
  <si>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</si>
  <si>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</si>
  <si>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</si>
  <si>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</si>
  <si>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</si>
  <si>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</si>
  <si>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</si>
  <si>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</si>
  <si>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</si>
  <si>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</si>
  <si>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</si>
  <si>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</si>
  <si>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</si>
  <si>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</si>
  <si>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</si>
  <si>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</si>
  <si>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</si>
  <si>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</si>
  <si>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</si>
  <si>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</si>
  <si>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</si>
  <si>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</si>
  <si>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</si>
  <si>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</si>
  <si>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</si>
  <si>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</si>
  <si>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</si>
  <si>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</si>
  <si>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</si>
  <si>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</si>
  <si>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</si>
  <si>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</si>
  <si>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</si>
  <si>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</si>
  <si>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</si>
  <si>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</si>
  <si>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</si>
  <si>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</si>
  <si>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</si>
  <si>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</si>
  <si>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</si>
  <si>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</si>
  <si>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</si>
  <si>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</si>
  <si>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</si>
  <si>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</si>
  <si>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</si>
  <si>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</si>
  <si>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</si>
  <si>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</si>
  <si>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</si>
  <si>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</si>
  <si>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</si>
  <si>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</si>
  <si>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</si>
  <si>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</si>
  <si>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</si>
  <si>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</si>
  <si>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</si>
  <si>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</si>
  <si>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</si>
  <si>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</si>
  <si>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</si>
  <si>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</si>
  <si>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</si>
  <si>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</si>
  <si>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</si>
  <si>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</si>
  <si>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</si>
  <si>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</si>
  <si>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</si>
  <si>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</si>
  <si>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</si>
  <si>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</si>
  <si>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</si>
  <si>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</si>
  <si>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</si>
  <si>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</si>
  <si>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</si>
  <si>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</si>
  <si>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</si>
  <si>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</si>
  <si>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</si>
  <si>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</si>
  <si>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</si>
  <si>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</si>
  <si>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</si>
  <si>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</si>
  <si>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</si>
  <si>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</si>
  <si>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</si>
  <si>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</si>
  <si>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</si>
  <si>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</si>
  <si>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</si>
  <si>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</si>
  <si>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</si>
  <si>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</si>
  <si>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</si>
  <si>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</si>
  <si>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</si>
  <si>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</si>
  <si>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</si>
  <si>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</si>
  <si>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</si>
  <si>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</si>
  <si>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</si>
  <si>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</si>
  <si>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</si>
  <si>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</si>
  <si>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</si>
  <si>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</si>
  <si>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</si>
  <si>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</si>
  <si>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</si>
  <si>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</si>
  <si>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</si>
  <si>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</si>
  <si>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</si>
  <si>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</si>
  <si>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</si>
  <si>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</si>
  <si>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</si>
  <si>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</si>
  <si>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</si>
  <si>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</si>
  <si>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</si>
  <si>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</si>
  <si>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</si>
  <si>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</si>
  <si>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</si>
  <si>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</si>
  <si>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</si>
  <si>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</si>
  <si>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</si>
  <si>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</si>
  <si>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</si>
  <si>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</si>
  <si>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</si>
  <si>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</si>
  <si>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</si>
  <si>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</si>
  <si>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</si>
  <si>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</si>
  <si>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</si>
  <si>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</si>
  <si>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</si>
  <si>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</si>
  <si>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</si>
  <si>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</si>
  <si>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</si>
  <si>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</si>
  <si>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</si>
  <si>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</si>
  <si>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</si>
  <si>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</si>
  <si>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</si>
  <si>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</si>
  <si>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</si>
  <si>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</si>
  <si>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</si>
  <si>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</si>
  <si>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</si>
  <si>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</si>
  <si>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</si>
  <si>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</si>
  <si>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</si>
  <si>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</si>
  <si>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</si>
  <si>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</si>
  <si>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</si>
  <si>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</si>
  <si>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</si>
  <si>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</si>
  <si>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</si>
  <si>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</si>
  <si>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</si>
  <si>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</si>
  <si>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</si>
  <si>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</si>
  <si>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</si>
  <si>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</si>
  <si>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</si>
  <si>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</si>
  <si>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</si>
  <si>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</si>
  <si>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</si>
  <si>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</si>
  <si>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</si>
  <si>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</si>
  <si>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</si>
  <si>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</si>
  <si>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</si>
  <si>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</si>
  <si>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</si>
  <si>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</si>
  <si>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</si>
  <si>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</si>
  <si>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</si>
  <si>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</si>
  <si>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</si>
  <si>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</si>
  <si>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</si>
  <si>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</si>
  <si>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</si>
  <si>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</si>
  <si>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</si>
  <si>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</si>
  <si>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</si>
  <si>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</si>
  <si>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</si>
  <si>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</si>
  <si>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</si>
  <si>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</si>
  <si>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</si>
  <si>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</si>
  <si>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</si>
  <si>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</si>
  <si>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</si>
  <si>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</si>
  <si>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</si>
  <si>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</si>
  <si>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</si>
  <si>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</si>
  <si>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</si>
  <si>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</si>
  <si>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</si>
  <si>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</si>
  <si>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</si>
  <si>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</si>
  <si>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</si>
  <si>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</si>
  <si>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</si>
  <si>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</si>
  <si>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</si>
  <si>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</si>
  <si>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</si>
  <si>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</si>
  <si>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</si>
  <si>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</si>
  <si>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</si>
  <si>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</si>
  <si>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</si>
  <si>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</si>
  <si>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</si>
  <si>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</si>
  <si>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</si>
  <si>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</si>
  <si>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</si>
  <si>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</si>
  <si>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</si>
  <si>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</si>
  <si>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</si>
  <si>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</si>
  <si>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</si>
  <si>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</si>
  <si>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</si>
  <si>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</si>
  <si>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</si>
  <si>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</si>
  <si>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</si>
  <si>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</si>
  <si>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</si>
  <si>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</si>
  <si>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</si>
  <si>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</si>
  <si>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</si>
  <si>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</si>
  <si>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</si>
  <si>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</si>
  <si>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</si>
  <si>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</si>
  <si>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</si>
  <si>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</si>
  <si>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</si>
  <si>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</si>
  <si>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</si>
  <si>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</si>
  <si>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</si>
  <si>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</si>
  <si>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</si>
  <si>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</si>
  <si>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</si>
  <si>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</si>
  <si>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</si>
  <si>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</si>
  <si>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</si>
  <si>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</si>
  <si>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</si>
  <si>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</si>
  <si>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</si>
  <si>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</si>
  <si>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</si>
  <si>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</si>
  <si>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</si>
  <si>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</si>
  <si>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</si>
  <si>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</si>
  <si>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</si>
  <si>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</si>
  <si>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</si>
  <si>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</si>
  <si>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</si>
  <si>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</si>
  <si>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</si>
  <si>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</si>
  <si>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</si>
  <si>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</si>
  <si>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</si>
  <si>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</si>
  <si>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</si>
  <si>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</si>
  <si>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</si>
  <si>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</si>
  <si>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</si>
  <si>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</si>
  <si>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</si>
  <si>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</si>
  <si>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</si>
  <si>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</si>
  <si>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</si>
  <si>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</si>
  <si>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</si>
  <si>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</si>
  <si>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</si>
  <si>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</si>
  <si>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</si>
  <si>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</si>
  <si>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</si>
  <si>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</si>
  <si>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</si>
  <si>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</si>
  <si>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</si>
  <si>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</si>
  <si>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</si>
  <si>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</si>
  <si>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</si>
  <si>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</si>
  <si>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</si>
  <si>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</si>
  <si>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</si>
  <si>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</si>
  <si>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</si>
  <si>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</si>
  <si>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</si>
  <si>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</si>
  <si>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</si>
  <si>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</si>
  <si>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</si>
  <si>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</si>
  <si>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</si>
  <si>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</si>
  <si>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</si>
  <si>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</si>
  <si>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</si>
  <si>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</si>
  <si>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</si>
  <si>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</si>
  <si>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</si>
  <si>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</si>
  <si>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</si>
  <si>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</si>
  <si>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</si>
  <si>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</si>
  <si>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</si>
  <si>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</si>
  <si>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</si>
  <si>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</si>
  <si>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</si>
  <si>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</si>
  <si>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</si>
  <si>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</si>
  <si>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</si>
  <si>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</si>
  <si>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</si>
  <si>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</si>
  <si>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</si>
  <si>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</si>
  <si>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</si>
  <si>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</si>
  <si>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</si>
  <si>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</si>
  <si>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</si>
  <si>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</si>
  <si>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</si>
  <si>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</si>
  <si>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</si>
  <si>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</si>
  <si>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</si>
  <si>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</si>
  <si>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</si>
  <si>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</si>
  <si>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</si>
  <si>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</si>
  <si>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</si>
  <si>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</si>
  <si>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</si>
  <si>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</si>
  <si>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</si>
  <si>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</si>
  <si>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</si>
  <si>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</si>
  <si>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</si>
  <si>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</si>
  <si>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</si>
  <si>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</si>
  <si>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</si>
  <si>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</si>
  <si>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</si>
  <si>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</si>
  <si>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</si>
  <si>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</si>
  <si>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</si>
  <si>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</si>
  <si>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</si>
  <si>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</si>
  <si>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</si>
  <si>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</si>
  <si>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</si>
  <si>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</si>
  <si>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</si>
  <si>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</si>
  <si>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</si>
  <si>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</si>
  <si>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</si>
  <si>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</si>
  <si>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</si>
  <si>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</si>
  <si>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</si>
  <si>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</si>
  <si>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</si>
  <si>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</si>
  <si>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</si>
  <si>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</si>
  <si>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</si>
  <si>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</si>
  <si>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</si>
  <si>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</si>
  <si>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</si>
  <si>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</si>
  <si>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</si>
  <si>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</si>
  <si>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</si>
  <si>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</si>
  <si>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</si>
  <si>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</si>
  <si>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</si>
  <si>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</si>
  <si>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</si>
  <si>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</si>
  <si>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</si>
  <si>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</si>
  <si>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</si>
  <si>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</si>
  <si>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</si>
  <si>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</si>
  <si>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</si>
  <si>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</si>
  <si>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</si>
  <si>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</si>
  <si>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</si>
  <si>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</si>
  <si>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</si>
  <si>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</si>
  <si>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</si>
  <si>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</si>
  <si>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</si>
  <si>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</si>
  <si>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</si>
  <si>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</si>
  <si>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</si>
  <si>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</si>
  <si>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</si>
  <si>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</si>
  <si>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</si>
  <si>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</si>
  <si>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</si>
  <si>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</si>
  <si>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</si>
  <si>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</si>
  <si>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</si>
  <si>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</si>
  <si>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</si>
  <si>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</si>
  <si>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</si>
  <si>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</si>
  <si>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</si>
  <si>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</si>
  <si>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</si>
  <si>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</si>
  <si>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</si>
  <si>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</si>
  <si>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</si>
  <si>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</si>
  <si>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</si>
  <si>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</si>
  <si>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</si>
  <si>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</si>
  <si>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</si>
  <si>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</si>
  <si>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</si>
  <si>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</si>
  <si>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</si>
  <si>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</si>
  <si>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</si>
  <si>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</si>
  <si>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</si>
  <si>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</si>
  <si>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</si>
  <si>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</si>
  <si>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</si>
  <si>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</si>
  <si>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</si>
  <si>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</si>
  <si>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</si>
  <si>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</si>
  <si>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</si>
  <si>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</si>
  <si>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</si>
  <si>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</si>
  <si>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</si>
  <si>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</si>
  <si>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</si>
  <si>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</si>
  <si>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</si>
  <si>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</si>
  <si>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</si>
  <si>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</si>
  <si>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</si>
  <si>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</si>
  <si>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</si>
  <si>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</si>
  <si>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</si>
  <si>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</si>
  <si>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</si>
  <si>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</si>
  <si>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</si>
  <si>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</si>
  <si>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</si>
  <si>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</si>
  <si>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</si>
  <si>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</si>
  <si>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</si>
  <si>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</si>
  <si>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</si>
  <si>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</si>
  <si>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</si>
  <si>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</si>
  <si>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</si>
  <si>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</si>
  <si>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</si>
  <si>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</si>
  <si>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</si>
  <si>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</si>
  <si>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</si>
  <si>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</si>
  <si>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</si>
  <si>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</si>
  <si>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</si>
  <si>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</si>
  <si>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</si>
  <si>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</si>
  <si>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</si>
  <si>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</si>
  <si>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</si>
  <si>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</si>
  <si>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</si>
  <si>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</si>
  <si>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</si>
  <si>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</si>
  <si>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</si>
  <si>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</si>
  <si>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</si>
  <si>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</si>
  <si>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</si>
  <si>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</si>
  <si>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</si>
  <si>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</si>
  <si>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</si>
  <si>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</si>
  <si>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</si>
  <si>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</si>
  <si>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</si>
  <si>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</si>
  <si>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</si>
  <si>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</si>
  <si>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</si>
  <si>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</si>
  <si>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</si>
  <si>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</si>
  <si>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</si>
  <si>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</si>
  <si>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</si>
  <si>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</si>
  <si>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</si>
  <si>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</si>
  <si>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</si>
  <si>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</si>
  <si>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</si>
  <si>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</si>
  <si>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</si>
  <si>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</si>
  <si>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</si>
  <si>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</si>
  <si>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</si>
  <si>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</si>
  <si>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</si>
  <si>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</si>
  <si>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</si>
  <si>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</si>
  <si>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</si>
  <si>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</si>
  <si>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</si>
  <si>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</si>
  <si>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</si>
  <si>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</si>
  <si>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</si>
  <si>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</si>
  <si>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</si>
  <si>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</si>
  <si>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</si>
  <si>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</si>
  <si>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</si>
  <si>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</si>
  <si>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</si>
  <si>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</si>
  <si>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</si>
  <si>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</si>
  <si>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</si>
  <si>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</si>
  <si>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</si>
  <si>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</si>
  <si>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</si>
  <si>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</si>
  <si>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</si>
  <si>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</si>
  <si>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</si>
  <si>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</si>
  <si>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</si>
  <si>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</si>
  <si>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</si>
  <si>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</si>
  <si>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</si>
  <si>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</si>
  <si>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</si>
  <si>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</si>
  <si>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</si>
  <si>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</si>
  <si>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</si>
  <si>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</si>
  <si>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</si>
  <si>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</si>
  <si>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</si>
  <si>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</si>
  <si>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</si>
  <si>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</si>
  <si>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</si>
  <si>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</si>
  <si>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</si>
  <si>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</si>
  <si>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</si>
  <si>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</si>
  <si>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</si>
  <si>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</si>
  <si>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</si>
  <si>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</si>
  <si>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</si>
  <si>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</si>
  <si>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</si>
  <si>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</si>
  <si>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</si>
  <si>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</si>
  <si>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</si>
  <si>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</si>
  <si>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</si>
  <si>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</si>
  <si>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</si>
  <si>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</si>
  <si>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</si>
  <si>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</si>
  <si>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</si>
  <si>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</si>
  <si>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</si>
  <si>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</si>
  <si>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</si>
  <si>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</si>
  <si>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</si>
  <si>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</si>
  <si>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</si>
  <si>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</si>
  <si>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</si>
  <si>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</si>
  <si>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</si>
  <si>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</si>
  <si>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</si>
  <si>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</si>
  <si>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</si>
  <si>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</si>
  <si>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</si>
  <si>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</si>
  <si>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</si>
  <si>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</si>
  <si>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</si>
  <si>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</si>
  <si>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</si>
  <si>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</si>
  <si>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</si>
  <si>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</si>
  <si>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</si>
  <si>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</si>
  <si>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</si>
  <si>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</si>
  <si>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</si>
  <si>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</si>
  <si>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</si>
  <si>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</si>
  <si>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</si>
  <si>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</si>
  <si>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</si>
  <si>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</si>
  <si>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</si>
  <si>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</si>
  <si>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</si>
  <si>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</si>
  <si>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</si>
  <si>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</si>
  <si>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</si>
  <si>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</si>
  <si>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</si>
  <si>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</si>
  <si>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</si>
  <si>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</si>
  <si>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</si>
  <si>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</si>
  <si>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</si>
  <si>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</si>
  <si>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</si>
  <si>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</si>
  <si>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</si>
  <si>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</si>
  <si>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</si>
  <si>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</si>
  <si>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</si>
  <si>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</si>
  <si>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</si>
  <si>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</si>
  <si>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</si>
  <si>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</si>
  <si>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</si>
  <si>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</si>
  <si>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</si>
  <si>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</si>
  <si>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</si>
  <si>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</si>
  <si>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</si>
  <si>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</si>
  <si>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</si>
  <si>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</si>
  <si>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</si>
  <si>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</si>
  <si>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</si>
  <si>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</si>
  <si>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</si>
  <si>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</si>
  <si>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</si>
  <si>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</si>
  <si>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</si>
  <si>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</si>
  <si>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</si>
  <si>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</si>
  <si>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</si>
  <si>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</si>
  <si>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</si>
  <si>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</si>
  <si>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</si>
  <si>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</si>
  <si>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</si>
  <si>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</si>
  <si>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</si>
  <si>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</si>
  <si>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</si>
  <si>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</si>
  <si>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</si>
  <si>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</si>
  <si>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</si>
  <si>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</si>
  <si>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</si>
  <si>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</si>
  <si>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</si>
  <si>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</si>
  <si>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</si>
  <si>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</si>
  <si>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</si>
  <si>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</si>
  <si>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</si>
  <si>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</si>
  <si>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</si>
  <si>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</si>
  <si>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</si>
  <si>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</si>
  <si>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</si>
  <si>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</si>
  <si>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</si>
  <si>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</si>
  <si>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</si>
  <si>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</si>
  <si>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</si>
  <si>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</si>
  <si>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</si>
  <si>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</si>
  <si>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</si>
  <si>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</si>
  <si>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</si>
  <si>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</si>
  <si>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</si>
  <si>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</si>
  <si>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</si>
  <si>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</si>
  <si>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</si>
  <si>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</si>
  <si>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</si>
  <si>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</si>
  <si>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</si>
  <si>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</si>
  <si>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</si>
  <si>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</si>
  <si>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</si>
  <si>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</si>
  <si>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</si>
  <si>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</si>
  <si>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</si>
  <si>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</si>
  <si>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</si>
  <si>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</si>
  <si>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</si>
  <si>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</si>
  <si>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</si>
  <si>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</si>
  <si>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</si>
  <si>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</si>
  <si>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</si>
  <si>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</si>
  <si>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</si>
  <si>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</si>
  <si>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</si>
  <si>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</si>
  <si>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</si>
  <si>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</si>
  <si>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</si>
  <si>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</si>
  <si>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</si>
  <si>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</si>
  <si>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</si>
  <si>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</si>
  <si>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</si>
  <si>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</si>
  <si>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</si>
  <si>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</si>
  <si>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</si>
  <si>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</si>
  <si>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</si>
  <si>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</si>
  <si>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</si>
  <si>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</si>
  <si>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</si>
  <si>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</si>
  <si>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</si>
  <si>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</si>
  <si>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</si>
  <si>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</si>
  <si>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</si>
  <si>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</si>
  <si>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</si>
  <si>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</si>
  <si>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</si>
  <si>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</si>
  <si>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</si>
  <si>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</si>
  <si>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</si>
  <si>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</si>
  <si>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</si>
  <si>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</si>
  <si>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</si>
  <si>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</si>
  <si>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</si>
  <si>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</si>
  <si>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</si>
  <si>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</si>
  <si>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</si>
  <si>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</si>
  <si>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</si>
  <si>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</si>
  <si>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</si>
  <si>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</si>
  <si>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</si>
  <si>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</si>
  <si>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</si>
  <si>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</si>
  <si>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</si>
  <si>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</si>
  <si>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</si>
  <si>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</si>
  <si>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</si>
  <si>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</si>
  <si>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</si>
  <si>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</si>
  <si>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</si>
  <si>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</si>
  <si>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</si>
  <si>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</si>
  <si>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</si>
  <si>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</si>
  <si>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</si>
  <si>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</si>
  <si>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</si>
  <si>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</si>
  <si>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</si>
  <si>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</si>
  <si>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</si>
  <si>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</si>
  <si>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</si>
  <si>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</si>
  <si>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</si>
  <si>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</si>
  <si>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</si>
  <si>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</si>
  <si>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</si>
  <si>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</si>
  <si>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</si>
  <si>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</si>
  <si>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</si>
  <si>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</si>
  <si>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</si>
  <si>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</si>
  <si>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</si>
  <si>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</si>
  <si>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</si>
  <si>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</si>
  <si>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</si>
  <si>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</si>
  <si>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</si>
  <si>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</si>
  <si>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</si>
  <si>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</si>
  <si>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</si>
  <si>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</si>
  <si>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</si>
  <si>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</si>
  <si>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</si>
  <si>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</si>
  <si>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</si>
  <si>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</si>
  <si>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</si>
  <si>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</si>
  <si>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</si>
  <si>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</si>
  <si>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</si>
  <si>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</si>
  <si>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</si>
  <si>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</si>
  <si>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</si>
  <si>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</si>
  <si>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</si>
  <si>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</si>
  <si>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</si>
  <si>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</si>
  <si>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</si>
  <si>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</si>
  <si>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</si>
  <si>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</si>
  <si>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</si>
  <si>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</si>
  <si>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</si>
  <si>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</si>
  <si>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</si>
  <si>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</si>
  <si>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</si>
  <si>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</si>
  <si>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</si>
  <si>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</si>
  <si>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</si>
  <si>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</si>
  <si>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</si>
  <si>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</si>
  <si>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</si>
  <si>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</si>
  <si>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</si>
  <si>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</si>
  <si>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</si>
  <si>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</si>
  <si>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</si>
  <si>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</si>
  <si>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</si>
  <si>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</si>
  <si>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</si>
  <si>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</si>
  <si>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</si>
  <si>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</si>
  <si>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</si>
  <si>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</si>
  <si>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</si>
  <si>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</si>
  <si>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</si>
  <si>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</si>
  <si>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</si>
  <si>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</si>
  <si>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</si>
  <si>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</si>
  <si>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</si>
  <si>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</si>
  <si>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</si>
  <si>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</si>
  <si>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</si>
  <si>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</si>
  <si>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</si>
  <si>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</si>
  <si>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</si>
  <si>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</si>
  <si>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</si>
  <si>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</si>
  <si>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</si>
  <si>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</si>
  <si>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</si>
  <si>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</si>
  <si>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</si>
  <si>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</si>
  <si>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</si>
  <si>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</si>
  <si>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</si>
  <si>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</si>
  <si>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</si>
  <si>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</si>
  <si>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</si>
  <si>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</si>
  <si>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</si>
  <si>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</si>
  <si>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</si>
  <si>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</si>
  <si>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</si>
  <si>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</si>
  <si>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</si>
  <si>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</si>
  <si>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</si>
  <si>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</si>
  <si>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</si>
  <si>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</si>
  <si>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</si>
  <si>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</si>
  <si>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</si>
  <si>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</si>
  <si>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</si>
  <si>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</si>
  <si>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</si>
  <si>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</si>
  <si>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</si>
  <si>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</si>
  <si>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</si>
  <si>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</si>
  <si>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</si>
  <si>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</si>
  <si>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</si>
  <si>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</si>
  <si>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</si>
  <si>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</si>
  <si>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</si>
  <si>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</si>
  <si>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</si>
  <si>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</si>
  <si>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</si>
  <si>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</si>
  <si>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</si>
  <si>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</si>
  <si>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</si>
  <si>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</si>
  <si>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</si>
  <si>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</si>
  <si>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</si>
  <si>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</si>
  <si>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</si>
  <si>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</si>
  <si>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</si>
  <si>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</si>
  <si>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</si>
  <si>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</si>
  <si>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</si>
  <si>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</si>
  <si>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</si>
  <si>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</si>
  <si>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</si>
  <si>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</si>
  <si>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</si>
  <si>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</si>
  <si>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</si>
  <si>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</si>
  <si>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</si>
  <si>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</si>
  <si>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</si>
  <si>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</si>
  <si>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</si>
  <si>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</si>
  <si>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</si>
  <si>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</si>
  <si>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</si>
  <si>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</si>
  <si>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</si>
  <si>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</si>
  <si>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</si>
  <si>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</si>
  <si>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</si>
  <si>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</si>
  <si>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</si>
  <si>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</si>
  <si>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</si>
  <si>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</si>
  <si>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</si>
  <si>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</si>
  <si>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</si>
  <si>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</si>
  <si>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</si>
  <si>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</si>
  <si>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</si>
  <si>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</si>
  <si>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</si>
  <si>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</si>
  <si>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</si>
  <si>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</si>
  <si>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</si>
  <si>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</si>
  <si>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</si>
  <si>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</si>
  <si>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</si>
  <si>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</si>
  <si>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</si>
  <si>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</si>
  <si>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</si>
  <si>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</si>
  <si>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</si>
  <si>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</si>
  <si>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</si>
  <si>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</si>
  <si>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</si>
  <si>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</si>
  <si>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</si>
  <si>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</si>
  <si>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</si>
  <si>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</si>
  <si>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</si>
  <si>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</si>
  <si>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</si>
  <si>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</si>
  <si>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</si>
  <si>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</si>
  <si>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</si>
  <si>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</si>
  <si>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</si>
  <si>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</si>
  <si>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</si>
  <si>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</si>
  <si>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</si>
  <si>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</si>
  <si>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</si>
  <si>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</si>
  <si>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</si>
  <si>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</si>
  <si>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</si>
  <si>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</si>
  <si>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</si>
  <si>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</si>
  <si>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</si>
  <si>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</si>
  <si>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</si>
  <si>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</si>
  <si>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</si>
  <si>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</si>
  <si>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</si>
  <si>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</si>
  <si>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</si>
  <si>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</si>
  <si>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</si>
  <si>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</si>
  <si>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</si>
  <si>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</si>
  <si>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</si>
  <si>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</si>
  <si>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</si>
  <si>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</si>
  <si>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</si>
  <si>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</si>
  <si>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</si>
  <si>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</si>
  <si>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</si>
  <si>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</si>
  <si>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</si>
  <si>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</si>
  <si>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</si>
  <si>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</si>
  <si>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</si>
  <si>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</si>
  <si>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</si>
  <si>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</si>
  <si>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</si>
  <si>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</si>
  <si>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</si>
  <si>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</si>
  <si>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</si>
  <si>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</si>
  <si>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</si>
  <si>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</si>
  <si>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</si>
  <si>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</si>
  <si>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</si>
  <si>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</si>
  <si>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</si>
  <si>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</si>
  <si>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</si>
  <si>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</si>
  <si>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</si>
  <si>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</si>
  <si>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</si>
  <si>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</si>
  <si>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</si>
  <si>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</si>
  <si>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</si>
  <si>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</si>
  <si>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</si>
  <si>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</si>
  <si>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</si>
  <si>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</si>
  <si>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</si>
  <si>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</si>
  <si>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</si>
  <si>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</si>
  <si>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</si>
  <si>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</si>
  <si>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</si>
  <si>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</si>
  <si>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</si>
  <si>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</si>
  <si>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</si>
  <si>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</si>
  <si>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</si>
  <si>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</si>
  <si>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</si>
  <si>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</si>
  <si>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</si>
  <si>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</si>
  <si>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</si>
  <si>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</si>
  <si>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</si>
  <si>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</si>
  <si>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</si>
  <si>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</si>
  <si>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</si>
  <si>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</si>
  <si>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</si>
  <si>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</si>
  <si>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</si>
  <si>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</si>
  <si>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</si>
  <si>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</si>
  <si>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</si>
  <si>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</si>
  <si>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</si>
  <si>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</si>
  <si>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</si>
  <si>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</si>
  <si>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</si>
  <si>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</si>
  <si>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</si>
  <si>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</si>
  <si>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</si>
  <si>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</si>
  <si>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</si>
  <si>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</si>
  <si>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</si>
  <si>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</si>
  <si>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</si>
  <si>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</si>
  <si>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</si>
  <si>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</si>
  <si>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</si>
  <si>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</si>
  <si>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</si>
  <si>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</si>
  <si>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</si>
  <si>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</si>
  <si>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</si>
  <si>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</si>
  <si>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</si>
  <si>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</si>
  <si>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</si>
  <si>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</si>
  <si>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</si>
  <si>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</si>
  <si>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</si>
  <si>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</si>
  <si>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</si>
  <si>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</si>
  <si>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</si>
  <si>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</si>
  <si>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</si>
  <si>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</si>
  <si>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</si>
  <si>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</si>
  <si>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</si>
  <si>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</si>
  <si>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</si>
  <si>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</si>
  <si>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</si>
  <si>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</si>
  <si>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</si>
  <si>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</si>
  <si>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</si>
  <si>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</si>
  <si>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</si>
  <si>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</si>
  <si>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</si>
  <si>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</si>
  <si>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</si>
  <si>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</si>
  <si>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</si>
  <si>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</si>
  <si>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</si>
  <si>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</si>
  <si>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</si>
  <si>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</si>
  <si>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</si>
  <si>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</si>
  <si>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</si>
  <si>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</si>
  <si>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</si>
  <si>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</si>
  <si>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</si>
  <si>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</si>
  <si>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</si>
  <si>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</si>
  <si>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</si>
  <si>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</si>
  <si>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</si>
  <si>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</si>
  <si>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</si>
  <si>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</si>
  <si>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</si>
  <si>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</si>
  <si>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</si>
  <si>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</si>
  <si>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</si>
  <si>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</si>
  <si>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</si>
  <si>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</si>
  <si>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</si>
  <si>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</si>
  <si>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</si>
  <si>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</si>
  <si>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</si>
  <si>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</si>
  <si>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</si>
  <si>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</si>
  <si>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</si>
  <si>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</si>
  <si>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</si>
  <si>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</si>
  <si>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</si>
  <si>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</si>
  <si>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</si>
  <si>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</si>
  <si>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</si>
  <si>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</si>
  <si>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</si>
  <si>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</si>
  <si>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</si>
  <si>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</si>
  <si>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</si>
  <si>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</si>
  <si>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</si>
  <si>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</si>
  <si>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</si>
  <si>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</si>
  <si>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</si>
  <si>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</si>
  <si>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</si>
  <si>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</si>
  <si>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</si>
  <si>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</si>
  <si>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</si>
  <si>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</si>
  <si>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</si>
  <si>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</si>
  <si>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</si>
  <si>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</si>
  <si>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</si>
  <si>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</si>
  <si>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</si>
  <si>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</si>
  <si>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</si>
  <si>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</si>
  <si>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</si>
  <si>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</si>
  <si>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</si>
  <si>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</si>
  <si>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</si>
  <si>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</si>
  <si>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</si>
  <si>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</si>
  <si>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</si>
  <si>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</si>
  <si>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</si>
  <si>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</si>
  <si>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</si>
  <si>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</si>
  <si>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</si>
  <si>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</si>
  <si>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</si>
  <si>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</si>
  <si>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</si>
  <si>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</si>
  <si>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</si>
  <si>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</si>
  <si>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</si>
  <si>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</si>
  <si>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</si>
  <si>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</si>
  <si>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</si>
  <si>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</si>
  <si>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</si>
  <si>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</si>
  <si>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</si>
  <si>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</si>
  <si>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</si>
  <si>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</si>
  <si>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</si>
  <si>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</si>
  <si>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</si>
  <si>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</si>
  <si>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</si>
  <si>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</si>
  <si>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</si>
  <si>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</si>
  <si>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</si>
  <si>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</si>
  <si>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</si>
  <si>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</si>
  <si>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</si>
  <si>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</si>
  <si>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</si>
  <si>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</si>
  <si>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</si>
  <si>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</si>
  <si>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</si>
  <si>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</si>
  <si>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</si>
  <si>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</si>
  <si>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</si>
  <si>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</si>
  <si>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</si>
  <si>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</si>
  <si>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</si>
  <si>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</si>
  <si>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</si>
  <si>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</si>
  <si>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</si>
  <si>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</si>
  <si>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</si>
  <si>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</si>
  <si>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</si>
  <si>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</si>
  <si>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</si>
  <si>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</si>
  <si>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</si>
  <si>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</si>
  <si>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</si>
  <si>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</si>
  <si>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</si>
  <si>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</si>
  <si>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</si>
  <si>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</si>
  <si>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</si>
  <si>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</si>
  <si>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</si>
  <si>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</si>
  <si>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</si>
  <si>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</si>
  <si>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</si>
  <si>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</si>
  <si>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</si>
  <si>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</si>
  <si>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</si>
  <si>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</si>
  <si>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</si>
  <si>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</si>
  <si>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</si>
  <si>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</si>
  <si>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</si>
  <si>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</si>
  <si>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</si>
  <si>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</si>
  <si>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</si>
  <si>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</si>
  <si>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</si>
  <si>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</si>
  <si>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</si>
  <si>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</si>
  <si>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</si>
  <si>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</si>
  <si>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</si>
  <si>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</si>
  <si>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</si>
  <si>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</si>
  <si>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</si>
  <si>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</si>
  <si>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</si>
  <si>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</si>
  <si>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</si>
  <si>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</si>
  <si>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</si>
  <si>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</si>
  <si>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</si>
  <si>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</si>
  <si>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</si>
  <si>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</si>
  <si>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</si>
  <si>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</si>
  <si>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</si>
  <si>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</si>
  <si>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</si>
  <si>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</si>
  <si>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</si>
  <si>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</si>
  <si>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</si>
  <si>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</si>
  <si>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</si>
  <si>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</si>
  <si>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</si>
  <si>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</si>
  <si>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</si>
  <si>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</si>
  <si>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</si>
  <si>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</si>
  <si>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</si>
  <si>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</si>
  <si>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</si>
  <si>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</si>
  <si>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</si>
  <si>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</si>
  <si>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</si>
  <si>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</si>
  <si>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</si>
  <si>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</si>
  <si>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</si>
  <si>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</si>
  <si>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</si>
  <si>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</si>
  <si>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</si>
  <si>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</si>
  <si>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</si>
  <si>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</si>
  <si>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</si>
  <si>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</si>
  <si>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</si>
  <si>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</si>
  <si>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</si>
  <si>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</si>
  <si>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</si>
  <si>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</si>
  <si>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</si>
  <si>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</si>
  <si>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</si>
  <si>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</si>
  <si>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</si>
  <si>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</si>
  <si>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</si>
  <si>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</si>
  <si>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</si>
  <si>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</si>
  <si>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</si>
  <si>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</si>
  <si>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</si>
  <si>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</si>
  <si>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</si>
  <si>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</si>
  <si>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</si>
  <si>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</si>
  <si>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</si>
  <si>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</si>
  <si>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</si>
  <si>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</si>
  <si>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</si>
  <si>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</si>
  <si>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</si>
  <si>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</si>
  <si>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</si>
  <si>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</si>
  <si>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</si>
  <si>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</si>
  <si>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</si>
  <si>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</si>
  <si>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</si>
  <si>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</si>
  <si>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</si>
  <si>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</si>
  <si>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</si>
  <si>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</si>
  <si>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</si>
  <si>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</si>
  <si>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</si>
  <si>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</si>
  <si>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</si>
  <si>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</si>
  <si>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</si>
  <si>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</si>
  <si>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</si>
  <si>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</si>
  <si>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</si>
  <si>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</si>
  <si>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</si>
  <si>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</si>
  <si>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</si>
  <si>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</si>
  <si>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</si>
  <si>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</si>
  <si>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</si>
  <si>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</si>
  <si>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</si>
  <si>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</si>
  <si>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</si>
  <si>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</si>
  <si>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</si>
  <si>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</si>
  <si>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</si>
  <si>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</si>
  <si>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</si>
  <si>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</si>
  <si>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</si>
  <si>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</si>
  <si>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</si>
  <si>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</si>
  <si>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</si>
  <si>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</si>
  <si>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</si>
  <si>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</si>
  <si>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</si>
  <si>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</si>
  <si>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</si>
  <si>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</si>
  <si>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</si>
  <si>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</si>
  <si>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</si>
  <si>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</si>
  <si>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</si>
  <si>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</si>
  <si>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</si>
  <si>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</si>
  <si>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</si>
  <si>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</si>
  <si>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</si>
  <si>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</si>
  <si>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</si>
  <si>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</si>
  <si>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</si>
  <si>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</si>
  <si>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</si>
  <si>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</si>
  <si>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</si>
  <si>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</si>
  <si>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</si>
  <si>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</si>
  <si>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</si>
  <si>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</si>
  <si>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</si>
  <si>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</si>
  <si>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</si>
  <si>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</si>
  <si>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</si>
  <si>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</si>
  <si>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</si>
  <si>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</si>
  <si>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</si>
  <si>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</si>
  <si>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</si>
  <si>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</si>
  <si>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</si>
  <si>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</si>
  <si>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</si>
  <si>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</si>
  <si>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</si>
  <si>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</si>
  <si>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</si>
  <si>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</si>
  <si>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</si>
  <si>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</si>
  <si>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</si>
  <si>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</si>
  <si>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</si>
  <si>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</si>
  <si>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</si>
  <si>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</si>
  <si>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</si>
  <si>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</si>
  <si>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</si>
  <si>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</si>
  <si>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</si>
  <si>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</si>
  <si>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</si>
  <si>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</si>
  <si>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</si>
  <si>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</si>
  <si>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</si>
  <si>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</si>
  <si>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</si>
  <si>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</si>
  <si>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</si>
  <si>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</si>
  <si>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</si>
  <si>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</si>
  <si>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</si>
  <si>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</si>
  <si>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</si>
  <si>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</si>
  <si>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</si>
  <si>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</si>
  <si>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</si>
  <si>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</si>
  <si>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</si>
  <si>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</si>
  <si>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</si>
  <si>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</si>
  <si>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</si>
  <si>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</si>
  <si>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</si>
  <si>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</si>
  <si>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</si>
  <si>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</si>
  <si>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</si>
  <si>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</si>
  <si>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</si>
  <si>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</si>
  <si>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</si>
  <si>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</si>
  <si>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</si>
  <si>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</si>
  <si>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</si>
  <si>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</si>
  <si>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</si>
  <si>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</si>
  <si>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</si>
  <si>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</si>
  <si>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</si>
  <si>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</si>
  <si>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</si>
  <si>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</si>
  <si>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</si>
  <si>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</si>
  <si>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</si>
  <si>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</si>
  <si>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</si>
  <si>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</si>
  <si>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</si>
  <si>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</si>
  <si>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</si>
  <si>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</si>
  <si>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</si>
  <si>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</si>
  <si>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</si>
  <si>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</si>
  <si>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</si>
  <si>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</si>
  <si>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</si>
  <si>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</si>
  <si>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</si>
  <si>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</si>
  <si>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</si>
  <si>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</si>
  <si>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</si>
  <si>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</si>
  <si>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</si>
  <si>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</si>
  <si>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</si>
  <si>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</si>
  <si>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</si>
  <si>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</si>
  <si>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</si>
  <si>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</si>
  <si>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</si>
  <si>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</si>
  <si>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</si>
  <si>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</si>
  <si>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</si>
  <si>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</si>
  <si>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</si>
  <si>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</si>
  <si>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</si>
  <si>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</si>
  <si>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</si>
  <si>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</si>
  <si>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</si>
  <si>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</si>
  <si>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</si>
  <si>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</si>
  <si>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</si>
  <si>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</si>
  <si>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</si>
  <si>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</si>
  <si>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</si>
  <si>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</si>
  <si>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</si>
  <si>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</si>
  <si>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</si>
  <si>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</si>
  <si>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</si>
  <si>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</si>
  <si>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</si>
  <si>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</si>
  <si>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</si>
  <si>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</si>
  <si>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</si>
  <si>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</si>
  <si>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</si>
  <si>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</si>
  <si>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</si>
  <si>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</si>
  <si>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</si>
  <si>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</si>
  <si>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</si>
  <si>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</si>
  <si>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</si>
  <si>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</si>
  <si>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</si>
  <si>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</si>
  <si>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</si>
  <si>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</si>
  <si>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</si>
  <si>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</si>
  <si>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</si>
  <si>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</si>
  <si>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</si>
  <si>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</si>
  <si>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</si>
  <si>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</si>
  <si>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</si>
  <si>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</si>
  <si>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</si>
  <si>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</si>
  <si>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</si>
  <si>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</si>
  <si>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</si>
  <si>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</si>
  <si>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</si>
  <si>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</si>
  <si>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</si>
  <si>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</si>
  <si>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</si>
  <si>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</si>
  <si>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</si>
  <si>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</si>
  <si>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</si>
  <si>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</si>
  <si>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</si>
  <si>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</si>
  <si>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</si>
  <si>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</si>
  <si>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</si>
  <si>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</si>
  <si>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</si>
  <si>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</si>
  <si>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</si>
  <si>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</si>
  <si>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</si>
  <si>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</si>
  <si>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</si>
  <si>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</si>
  <si>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</si>
  <si>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</si>
  <si>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</si>
  <si>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</si>
  <si>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</si>
  <si>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</si>
  <si>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</si>
  <si>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</si>
  <si>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</si>
  <si>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</si>
  <si>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</si>
  <si>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</si>
  <si>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</si>
  <si>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</si>
  <si>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</si>
  <si>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</si>
  <si>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</si>
  <si>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</si>
  <si>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</si>
  <si>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</si>
  <si>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</si>
  <si>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</si>
  <si>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</si>
  <si>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</si>
  <si>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</si>
  <si>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</si>
  <si>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</si>
  <si>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</si>
  <si>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</si>
  <si>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</si>
  <si>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</si>
  <si>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</si>
  <si>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</si>
  <si>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</si>
  <si>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</si>
  <si>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</si>
  <si>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</si>
  <si>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</si>
  <si>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</si>
  <si>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</si>
  <si>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</si>
  <si>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</si>
  <si>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</si>
  <si>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</si>
  <si>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</si>
  <si>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</si>
  <si>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</si>
  <si>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</si>
  <si>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</si>
  <si>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</si>
  <si>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</si>
  <si>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</si>
  <si>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</si>
  <si>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</si>
  <si>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</si>
  <si>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</si>
  <si>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</si>
  <si>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</si>
  <si>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</si>
  <si>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</si>
  <si>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</si>
  <si>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</si>
  <si>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</si>
  <si>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</si>
  <si>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</si>
  <si>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</si>
  <si>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</si>
  <si>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</si>
  <si>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</si>
  <si>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</si>
  <si>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</si>
  <si>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</si>
  <si>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</si>
  <si>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</si>
  <si>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</si>
  <si>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</si>
  <si>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</si>
  <si>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</si>
  <si>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</si>
  <si>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</si>
  <si>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</si>
  <si>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</si>
  <si>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</si>
  <si>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</si>
  <si>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</si>
  <si>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</si>
  <si>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</si>
  <si>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</si>
  <si>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</si>
  <si>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</si>
  <si>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</si>
  <si>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</si>
  <si>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</si>
  <si>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</si>
  <si>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</si>
  <si>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</si>
  <si>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</si>
  <si>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</si>
  <si>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</si>
  <si>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</si>
  <si>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</si>
  <si>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</si>
  <si>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</si>
  <si>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</si>
  <si>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</si>
  <si>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</si>
  <si>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</si>
  <si>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</si>
  <si>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</si>
  <si>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</si>
  <si>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</si>
  <si>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</si>
  <si>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</si>
  <si>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</si>
  <si>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</si>
  <si>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</si>
  <si>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</si>
  <si>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</si>
  <si>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</si>
  <si>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</si>
  <si>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</si>
  <si>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</si>
  <si>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</si>
  <si>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</si>
  <si>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</si>
  <si>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</si>
  <si>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</si>
  <si>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</si>
  <si>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</si>
  <si>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</si>
  <si>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</si>
  <si>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</si>
  <si>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</si>
  <si>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</si>
  <si>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</si>
  <si>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</si>
  <si>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</si>
  <si>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</si>
  <si>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</si>
  <si>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</si>
  <si>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</si>
  <si>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</si>
  <si>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</si>
  <si>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</si>
  <si>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</si>
  <si>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</si>
  <si>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</si>
  <si>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</si>
  <si>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</si>
  <si>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</si>
  <si>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</si>
  <si>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</si>
  <si>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</si>
  <si>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</si>
  <si>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</si>
  <si>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</si>
  <si>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</si>
  <si>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</si>
  <si>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</si>
  <si>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</si>
  <si>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</si>
  <si>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</si>
  <si>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</si>
  <si>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</si>
  <si>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</si>
  <si>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</si>
  <si>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</si>
  <si>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</si>
  <si>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</si>
  <si>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</si>
  <si>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</si>
  <si>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</si>
  <si>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</si>
  <si>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</si>
  <si>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</si>
  <si>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</si>
  <si>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</si>
  <si>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</si>
  <si>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</si>
  <si>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</si>
  <si>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</si>
  <si>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</si>
  <si>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</si>
  <si>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</si>
  <si>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</si>
  <si>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</si>
  <si>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</si>
  <si>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</si>
  <si>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</si>
  <si>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</si>
  <si>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</si>
  <si>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</si>
  <si>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</si>
  <si>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</si>
  <si>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</si>
  <si>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</si>
  <si>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</si>
  <si>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</si>
  <si>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</si>
  <si>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</si>
  <si>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</si>
  <si>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</si>
  <si>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</si>
  <si>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</si>
  <si>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</si>
  <si>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</si>
  <si>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</si>
  <si>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</si>
  <si>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</si>
  <si>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</si>
  <si>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</si>
  <si>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</si>
  <si>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</si>
  <si>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</si>
  <si>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</si>
  <si>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</si>
  <si>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</si>
  <si>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</si>
  <si>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</si>
  <si>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</si>
  <si>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</si>
  <si>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</si>
  <si>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</si>
  <si>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</si>
  <si>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</si>
  <si>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</si>
  <si>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</si>
  <si>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</si>
  <si>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</si>
  <si>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</si>
  <si>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</si>
  <si>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</si>
  <si>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</si>
  <si>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</si>
  <si>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</si>
  <si>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</si>
  <si>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</si>
  <si>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</si>
  <si>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</si>
  <si>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</si>
  <si>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</si>
  <si>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</si>
  <si>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</si>
  <si>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</si>
  <si>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</si>
  <si>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</si>
  <si>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</si>
  <si>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</si>
  <si>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</si>
  <si>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</si>
  <si>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</si>
  <si>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</si>
  <si>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</si>
  <si>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</si>
  <si>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</si>
  <si>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</si>
  <si>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</si>
  <si>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</si>
  <si>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</si>
  <si>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</si>
  <si>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</si>
  <si>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</si>
  <si>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</si>
  <si>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</si>
  <si>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</si>
  <si>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</si>
  <si>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</si>
  <si>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</si>
  <si>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</si>
  <si>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</si>
  <si>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</si>
  <si>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</si>
  <si>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</si>
  <si>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</si>
  <si>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</si>
  <si>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</si>
  <si>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</si>
  <si>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</si>
  <si>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</si>
  <si>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</si>
  <si>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</si>
  <si>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</si>
  <si>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</si>
  <si>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</si>
  <si>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</si>
  <si>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</si>
  <si>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</si>
  <si>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</si>
  <si>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</si>
  <si>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</si>
  <si>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</si>
  <si>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</si>
  <si>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</si>
  <si>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</si>
  <si>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</si>
  <si>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</si>
  <si>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</si>
  <si>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</si>
  <si>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</si>
  <si>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</si>
  <si>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</si>
  <si>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</si>
  <si>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</si>
  <si>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</si>
  <si>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</si>
  <si>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</si>
  <si>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</si>
  <si>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</si>
  <si>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</si>
  <si>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</si>
  <si>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</si>
  <si>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</si>
  <si>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</si>
  <si>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</si>
  <si>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</si>
  <si>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</si>
  <si>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</si>
  <si>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</si>
  <si>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</si>
  <si>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</si>
  <si>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</si>
  <si>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</si>
  <si>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</si>
  <si>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</si>
  <si>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</si>
  <si>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</si>
  <si>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</si>
  <si>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</si>
  <si>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</si>
  <si>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</si>
  <si>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</si>
  <si>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</si>
  <si>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</si>
  <si>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</si>
  <si>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</si>
  <si>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</si>
  <si>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</si>
  <si>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</si>
  <si>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</si>
  <si>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</si>
  <si>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</si>
  <si>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</si>
  <si>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</si>
  <si>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</si>
  <si>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</si>
  <si>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</si>
  <si>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</si>
  <si>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</si>
  <si>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</si>
  <si>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</si>
  <si>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</si>
  <si>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</si>
  <si>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</si>
  <si>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</si>
  <si>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</si>
  <si>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</si>
  <si>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</si>
  <si>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</si>
  <si>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</si>
  <si>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</si>
  <si>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</si>
  <si>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</si>
  <si>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</si>
  <si>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</si>
  <si>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</si>
  <si>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</si>
  <si>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</si>
  <si>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</si>
  <si>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</si>
  <si>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</si>
  <si>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</si>
  <si>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</si>
  <si>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</si>
  <si>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</si>
  <si>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</si>
  <si>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</si>
  <si>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</si>
  <si>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</si>
  <si>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</si>
  <si>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</si>
  <si>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</si>
  <si>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</si>
  <si>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</si>
  <si>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</si>
  <si>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</si>
  <si>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</si>
  <si>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</si>
  <si>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</si>
  <si>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</si>
  <si>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</si>
  <si>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</si>
  <si>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</si>
  <si>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</si>
  <si>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</si>
  <si>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</si>
  <si>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</si>
  <si>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</si>
  <si>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</si>
  <si>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</si>
  <si>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</si>
  <si>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</si>
  <si>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</si>
  <si>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</si>
  <si>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</si>
  <si>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</si>
  <si>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</si>
  <si>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</si>
  <si>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</si>
  <si>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</si>
  <si>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</si>
  <si>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</si>
  <si>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</si>
  <si>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</si>
  <si>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</si>
  <si>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</si>
  <si>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</si>
  <si>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</si>
  <si>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</si>
  <si>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</si>
  <si>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</si>
  <si>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</si>
  <si>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</si>
  <si>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</si>
  <si>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</si>
  <si>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</si>
  <si>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</si>
  <si>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</si>
  <si>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</si>
  <si>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</si>
  <si>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</si>
  <si>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</si>
  <si>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</si>
  <si>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</si>
  <si>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</si>
  <si>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</si>
  <si>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</si>
  <si>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</si>
  <si>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</si>
  <si>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</si>
  <si>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</si>
  <si>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</si>
  <si>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</si>
  <si>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</si>
  <si>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</si>
  <si>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</si>
  <si>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</si>
  <si>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</si>
  <si>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</si>
  <si>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</si>
  <si>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</si>
  <si>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</si>
  <si>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</si>
  <si>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</si>
  <si>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</si>
  <si>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</si>
  <si>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</si>
  <si>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</si>
  <si>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</si>
  <si>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</si>
  <si>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</si>
  <si>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</si>
  <si>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</si>
  <si>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</si>
  <si>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</si>
  <si>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</si>
  <si>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</si>
  <si>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</si>
  <si>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</si>
  <si>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</si>
  <si>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</si>
  <si>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</si>
  <si>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</si>
  <si>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</si>
  <si>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</si>
  <si>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</si>
  <si>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</si>
  <si>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</si>
  <si>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</si>
  <si>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</si>
  <si>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</si>
  <si>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</si>
  <si>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</si>
  <si>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</si>
  <si>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</si>
  <si>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</si>
  <si>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</si>
  <si>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</si>
  <si>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</si>
  <si>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</si>
  <si>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</si>
  <si>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</si>
  <si>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</si>
  <si>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</si>
  <si>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</si>
  <si>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</si>
  <si>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</si>
  <si>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</si>
  <si>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</si>
  <si>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</si>
  <si>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</si>
  <si>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</si>
  <si>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</si>
  <si>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</si>
  <si>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</si>
  <si>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</si>
  <si>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</si>
  <si>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</si>
  <si>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</si>
  <si>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</si>
  <si>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</si>
  <si>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</si>
  <si>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</si>
  <si>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</si>
  <si>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</si>
  <si>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</si>
  <si>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</si>
  <si>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</si>
  <si>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</si>
  <si>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</si>
  <si>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</si>
  <si>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</si>
  <si>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</si>
  <si>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</si>
  <si>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</si>
  <si>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</si>
  <si>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</si>
  <si>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</si>
  <si>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</si>
  <si>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</si>
  <si>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</si>
  <si>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</si>
  <si>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</si>
  <si>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</si>
  <si>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</si>
  <si>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</si>
  <si>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</si>
  <si>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</si>
  <si>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</si>
  <si>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</si>
  <si>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</si>
  <si>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</si>
  <si>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</si>
  <si>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</si>
  <si>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</si>
  <si>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</si>
  <si>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</si>
  <si>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</si>
  <si>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</si>
  <si>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</si>
  <si>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</si>
  <si>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</si>
  <si>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</si>
  <si>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</si>
  <si>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</si>
  <si>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</si>
  <si>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</si>
  <si>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</si>
  <si>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</si>
  <si>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</si>
  <si>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</si>
  <si>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</si>
  <si>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</si>
  <si>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</si>
  <si>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</si>
  <si>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</si>
  <si>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</si>
  <si>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</si>
  <si>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</si>
  <si>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</si>
  <si>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</si>
  <si>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</si>
  <si>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</si>
  <si>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</si>
  <si>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</si>
  <si>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</si>
  <si>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</si>
  <si>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</si>
  <si>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</si>
  <si>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</si>
  <si>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</si>
  <si>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</si>
  <si>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</si>
  <si>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</si>
  <si>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</si>
  <si>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</si>
  <si>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</si>
  <si>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</si>
  <si>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</si>
  <si>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</si>
  <si>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</si>
  <si>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</si>
  <si>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</si>
  <si>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</si>
  <si>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</si>
  <si>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</si>
  <si>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</si>
  <si>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</si>
  <si>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</si>
  <si>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</si>
  <si>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</si>
  <si>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</si>
  <si>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</si>
  <si>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</si>
  <si>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</si>
  <si>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</si>
  <si>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</si>
  <si>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</si>
  <si>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</si>
  <si>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</si>
  <si>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</si>
  <si>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</si>
  <si>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</si>
  <si>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</si>
  <si>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</si>
  <si>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</si>
  <si>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</si>
  <si>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</si>
  <si>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</si>
  <si>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</si>
  <si>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</si>
  <si>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</si>
  <si>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</si>
  <si>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</si>
  <si>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</si>
  <si>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</si>
  <si>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</si>
  <si>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</si>
  <si>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</si>
  <si>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</si>
  <si>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</si>
  <si>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</si>
  <si>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</si>
  <si>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</si>
  <si>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</si>
  <si>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</si>
  <si>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</si>
  <si>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</si>
  <si>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</si>
  <si>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</si>
  <si>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</si>
  <si>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</si>
  <si>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</si>
  <si>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</si>
  <si>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</si>
  <si>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</si>
  <si>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</si>
  <si>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</si>
  <si>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</si>
  <si>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</si>
  <si>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</si>
  <si>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</si>
  <si>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</si>
  <si>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</si>
  <si>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</si>
  <si>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</si>
  <si>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</si>
  <si>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</si>
  <si>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</si>
  <si>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</si>
  <si>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</si>
  <si>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</si>
  <si>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</si>
  <si>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</si>
  <si>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</si>
  <si>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</si>
  <si>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</si>
  <si>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</si>
  <si>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</si>
  <si>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</si>
  <si>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</si>
  <si>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</si>
  <si>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</si>
  <si>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</si>
  <si>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</si>
  <si>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</si>
  <si>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</si>
  <si>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</si>
  <si>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</si>
  <si>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</si>
  <si>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</si>
  <si>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</si>
  <si>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</si>
  <si>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</si>
  <si>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</si>
  <si>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</si>
  <si>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</si>
  <si>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</si>
  <si>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</si>
  <si>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</si>
  <si>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</si>
  <si>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</si>
  <si>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</si>
  <si>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</si>
  <si>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</si>
  <si>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</si>
  <si>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</si>
  <si>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</si>
  <si>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</si>
  <si>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</si>
  <si>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</si>
  <si>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</si>
  <si>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</si>
  <si>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</si>
  <si>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</si>
  <si>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</si>
  <si>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</si>
  <si>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</si>
  <si>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</si>
  <si>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</si>
  <si>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</si>
  <si>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</si>
  <si>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</si>
  <si>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</si>
  <si>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</si>
  <si>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</si>
  <si>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</si>
  <si>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</si>
  <si>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</si>
  <si>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</si>
  <si>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</si>
  <si>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</si>
  <si>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</si>
  <si>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</si>
  <si>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</si>
  <si>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</si>
  <si>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</si>
  <si>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</si>
  <si>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</si>
  <si>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</si>
  <si>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</si>
  <si>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</si>
  <si>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</si>
  <si>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</si>
  <si>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</si>
  <si>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</si>
  <si>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</si>
  <si>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</si>
  <si>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</si>
  <si>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</si>
  <si>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</si>
  <si>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</si>
  <si>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</si>
  <si>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</si>
  <si>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</si>
  <si>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</si>
  <si>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</si>
  <si>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</si>
  <si>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</si>
  <si>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</si>
  <si>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</si>
  <si>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</si>
  <si>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</si>
  <si>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</si>
  <si>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</si>
  <si>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</si>
  <si>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</si>
  <si>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</si>
  <si>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</si>
  <si>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</si>
  <si>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</si>
  <si>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</si>
  <si>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</si>
  <si>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</si>
  <si>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</si>
  <si>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</si>
  <si>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</si>
  <si>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</si>
  <si>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</si>
  <si>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</si>
  <si>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</si>
  <si>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</si>
  <si>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</si>
  <si>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</si>
  <si>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</si>
  <si>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</si>
  <si>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</si>
  <si>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</si>
  <si>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</si>
  <si>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</si>
  <si>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</si>
  <si>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</si>
  <si>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</si>
  <si>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</si>
  <si>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</si>
  <si>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</si>
  <si>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</si>
  <si>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</si>
  <si>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</si>
  <si>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</si>
  <si>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</si>
  <si>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</si>
  <si>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</si>
  <si>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</si>
  <si>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</si>
  <si>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</si>
  <si>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</si>
  <si>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</si>
  <si>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</si>
  <si>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</si>
  <si>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</si>
  <si>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</si>
  <si>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</si>
  <si>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</si>
  <si>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</si>
  <si>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</si>
  <si>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</si>
  <si>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</si>
  <si>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</si>
  <si>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</si>
  <si>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</si>
  <si>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</si>
  <si>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</si>
  <si>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</si>
  <si>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</si>
  <si>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</si>
  <si>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</si>
  <si>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</si>
  <si>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</si>
  <si>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</si>
  <si>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</si>
  <si>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</si>
  <si>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</si>
  <si>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</si>
  <si>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</si>
  <si>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</si>
  <si>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</si>
  <si>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</si>
  <si>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</si>
  <si>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</si>
  <si>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</si>
  <si>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</si>
  <si>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</si>
  <si>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</si>
  <si>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</si>
  <si>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</si>
  <si>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</si>
  <si>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</si>
  <si>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</si>
  <si>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</si>
  <si>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</si>
  <si>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</si>
  <si>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</si>
  <si>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</si>
  <si>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</si>
  <si>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</si>
  <si>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</si>
  <si>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</si>
  <si>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</si>
  <si>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</si>
  <si>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</si>
  <si>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</si>
  <si>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</si>
  <si>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</si>
  <si>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</si>
  <si>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</si>
  <si>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</si>
  <si>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</si>
  <si>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</si>
  <si>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</si>
  <si>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</si>
  <si>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</si>
  <si>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</si>
  <si>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</si>
  <si>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</si>
  <si>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</si>
  <si>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</si>
  <si>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</si>
  <si>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</si>
  <si>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</si>
  <si>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</si>
  <si>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</si>
  <si>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</si>
  <si>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</si>
  <si>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</si>
  <si>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</si>
  <si>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</si>
  <si>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</si>
  <si>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</si>
  <si>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</si>
  <si>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</si>
  <si>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</si>
  <si>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</si>
  <si>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</si>
  <si>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</si>
  <si>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</si>
  <si>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</si>
  <si>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</si>
  <si>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</si>
  <si>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</si>
  <si>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</si>
  <si>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</si>
  <si>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</si>
  <si>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</si>
  <si>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</si>
  <si>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</si>
  <si>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</si>
  <si>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</si>
  <si>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</si>
  <si>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</si>
  <si>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</si>
  <si>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</si>
  <si>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</si>
  <si>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</si>
  <si>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</si>
  <si>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</si>
  <si>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</si>
  <si>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</si>
  <si>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</si>
  <si>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</si>
  <si>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</si>
  <si>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</si>
  <si>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</si>
  <si>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</si>
  <si>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</si>
  <si>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</si>
  <si>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</si>
  <si>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</si>
  <si>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</si>
  <si>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</si>
  <si>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</si>
  <si>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</si>
  <si>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</si>
  <si>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</si>
  <si>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</si>
  <si>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</si>
  <si>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</si>
  <si>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</si>
  <si>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</si>
  <si>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</si>
  <si>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</si>
  <si>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</si>
  <si>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</si>
  <si>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</si>
  <si>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</si>
  <si>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</si>
  <si>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</si>
  <si>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</si>
  <si>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</si>
  <si>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</si>
  <si>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</si>
  <si>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</si>
  <si>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</si>
  <si>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</si>
  <si>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</si>
  <si>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</si>
  <si>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</si>
  <si>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</si>
  <si>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</si>
  <si>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</si>
  <si>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</si>
  <si>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</si>
  <si>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</si>
  <si>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</si>
  <si>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</si>
  <si>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</si>
  <si>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</si>
  <si>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</si>
  <si>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</si>
  <si>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</si>
  <si>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</si>
  <si>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</si>
  <si>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</si>
  <si>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</si>
  <si>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</si>
  <si>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</si>
  <si>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</si>
  <si>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</si>
  <si>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</si>
  <si>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</si>
  <si>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</si>
  <si>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</si>
  <si>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</si>
  <si>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</si>
  <si>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</si>
  <si>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</si>
  <si>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</si>
  <si>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</si>
  <si>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</si>
  <si>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</si>
  <si>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</si>
  <si>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</si>
  <si>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</si>
  <si>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</si>
  <si>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</si>
  <si>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</si>
  <si>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</si>
  <si>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</si>
  <si>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</si>
  <si>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</si>
  <si>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</si>
  <si>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</si>
  <si>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</si>
  <si>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</si>
  <si>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</si>
  <si>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</si>
  <si>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</si>
  <si>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</si>
  <si>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</si>
  <si>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</si>
  <si>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</si>
  <si>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</si>
  <si>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</si>
  <si>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</si>
  <si>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</si>
  <si>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</si>
  <si>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</si>
  <si>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</si>
  <si>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</si>
  <si>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</si>
  <si>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</si>
  <si>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</si>
  <si>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</si>
  <si>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</si>
  <si>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</si>
  <si>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</si>
  <si>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</si>
  <si>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</si>
  <si>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</si>
  <si>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</si>
  <si>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</si>
  <si>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</si>
  <si>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</si>
  <si>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</si>
  <si>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</si>
  <si>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</si>
  <si>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</si>
  <si>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</si>
  <si>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</si>
  <si>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</si>
  <si>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</si>
  <si>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</si>
  <si>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</si>
  <si>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</si>
  <si>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</si>
  <si>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</si>
  <si>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</si>
  <si>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</si>
  <si>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</si>
  <si>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</si>
  <si>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</si>
  <si>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</si>
  <si>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</si>
  <si>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</si>
  <si>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</si>
  <si>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</si>
  <si>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</si>
  <si>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</si>
  <si>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</si>
  <si>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</si>
  <si>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</si>
  <si>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</si>
  <si>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</si>
  <si>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</si>
  <si>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</si>
  <si>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</si>
  <si>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</si>
  <si>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</si>
  <si>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</si>
  <si>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</si>
  <si>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</si>
  <si>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</si>
  <si>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</si>
  <si>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</si>
  <si>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</si>
  <si>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</si>
  <si>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</si>
  <si>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</si>
  <si>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</si>
  <si>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</si>
  <si>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</si>
  <si>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</si>
  <si>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</si>
  <si>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</si>
  <si>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</si>
  <si>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</si>
  <si>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</si>
  <si>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</si>
  <si>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</si>
  <si>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</si>
  <si>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</si>
  <si>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</si>
  <si>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</si>
  <si>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</si>
  <si>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</si>
  <si>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</si>
  <si>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</si>
  <si>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</si>
  <si>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</si>
  <si>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</si>
  <si>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</si>
  <si>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</si>
  <si>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</si>
  <si>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</si>
  <si>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</si>
  <si>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</si>
  <si>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</si>
  <si>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</si>
  <si>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</si>
  <si>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</si>
  <si>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</si>
  <si>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</si>
  <si>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</si>
  <si>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</si>
  <si>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</si>
  <si>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</si>
  <si>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</si>
  <si>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</si>
  <si>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</si>
  <si>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</si>
  <si>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</si>
  <si>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</si>
  <si>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</si>
  <si>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</si>
  <si>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</si>
  <si>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</si>
  <si>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</si>
  <si>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</si>
  <si>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</si>
  <si>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</si>
  <si>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</si>
  <si>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</si>
  <si>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</si>
  <si>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</si>
  <si>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</si>
  <si>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</si>
  <si>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</si>
  <si>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</si>
  <si>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</si>
  <si>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</si>
  <si>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</si>
  <si>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</si>
  <si>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</si>
  <si>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</si>
  <si>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</si>
  <si>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</si>
  <si>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</si>
  <si>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</si>
  <si>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</si>
  <si>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</si>
  <si>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</si>
  <si>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</si>
  <si>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</si>
  <si>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</si>
  <si>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</si>
  <si>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</si>
  <si>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</si>
  <si>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</si>
  <si>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</si>
  <si>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</si>
  <si>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</si>
  <si>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</si>
  <si>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</si>
  <si>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</si>
  <si>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</si>
  <si>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</si>
  <si>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</si>
  <si>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</si>
  <si>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</si>
  <si>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</si>
  <si>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</si>
  <si>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</si>
  <si>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</si>
  <si>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</si>
  <si>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</si>
  <si>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</si>
  <si>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</si>
  <si>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</si>
  <si>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</si>
  <si>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</si>
  <si>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</si>
  <si>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</si>
  <si>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</si>
  <si>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</si>
  <si>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</si>
  <si>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</si>
  <si>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</si>
  <si>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</si>
  <si>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</si>
  <si>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</si>
  <si>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</si>
  <si>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</si>
  <si>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</si>
  <si>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</si>
  <si>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</si>
  <si>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</si>
  <si>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</si>
  <si>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</si>
  <si>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</si>
  <si>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</si>
  <si>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</si>
  <si>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</si>
  <si>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</si>
  <si>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</si>
  <si>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</si>
  <si>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</si>
  <si>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</si>
  <si>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</si>
  <si>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</si>
  <si>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</si>
  <si>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</si>
  <si>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</si>
  <si>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</si>
  <si>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</si>
  <si>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</si>
  <si>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</si>
  <si>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</si>
  <si>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</si>
  <si>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</si>
  <si>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</si>
  <si>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</si>
  <si>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</si>
  <si>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</si>
  <si>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</si>
  <si>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</si>
  <si>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</si>
  <si>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</si>
  <si>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</si>
  <si>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</si>
  <si>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</si>
  <si>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</si>
  <si>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</si>
  <si>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</si>
  <si>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</si>
  <si>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</si>
  <si>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</si>
  <si>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</si>
  <si>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</si>
  <si>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</si>
  <si>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</si>
  <si>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</si>
  <si>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</si>
  <si>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</si>
  <si>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</si>
  <si>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</si>
  <si>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</si>
  <si>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</si>
  <si>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</si>
  <si>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</si>
  <si>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</si>
  <si>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</si>
  <si>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</si>
  <si>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</si>
  <si>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</si>
  <si>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</si>
  <si>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</si>
  <si>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</si>
  <si>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</si>
  <si>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</si>
  <si>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</si>
  <si>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</si>
  <si>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</si>
  <si>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</si>
  <si>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</si>
  <si>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</si>
  <si>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</si>
  <si>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</si>
  <si>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</si>
  <si>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</si>
  <si>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</si>
  <si>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</si>
  <si>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</si>
  <si>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</si>
  <si>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</si>
  <si>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</si>
  <si>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</si>
  <si>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</si>
  <si>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</si>
  <si>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</si>
  <si>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</si>
  <si>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</si>
  <si>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</si>
  <si>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</si>
  <si>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</si>
  <si>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</si>
  <si>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</si>
  <si>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</si>
  <si>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</si>
  <si>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</si>
  <si>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</si>
  <si>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</si>
  <si>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</si>
  <si>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</si>
  <si>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</si>
  <si>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</si>
  <si>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</si>
  <si>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</si>
  <si>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</si>
  <si>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</si>
  <si>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</si>
  <si>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</si>
  <si>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</si>
  <si>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</si>
  <si>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</si>
  <si>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</si>
  <si>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</si>
  <si>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</si>
  <si>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</si>
  <si>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</si>
  <si>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</si>
  <si>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</si>
  <si>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</si>
  <si>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</si>
  <si>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</si>
  <si>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</si>
  <si>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</si>
  <si>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</si>
  <si>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</si>
  <si>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</si>
  <si>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</si>
  <si>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</si>
  <si>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</si>
  <si>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</si>
  <si>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</si>
  <si>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</si>
  <si>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</si>
  <si>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</si>
  <si>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</si>
  <si>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</si>
  <si>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</si>
  <si>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</si>
  <si>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</si>
  <si>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</si>
  <si>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</si>
  <si>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</si>
  <si>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</si>
  <si>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</si>
  <si>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</si>
  <si>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</si>
  <si>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</si>
  <si>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</si>
  <si>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</si>
  <si>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</si>
  <si>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</si>
  <si>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</si>
  <si>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</si>
  <si>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</si>
  <si>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</si>
  <si>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</si>
  <si>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</si>
  <si>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</si>
  <si>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</si>
  <si>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</si>
  <si>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</si>
  <si>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</si>
  <si>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</si>
  <si>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</si>
  <si>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</si>
  <si>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</si>
  <si>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</si>
  <si>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</si>
  <si>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</si>
  <si>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</si>
  <si>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</si>
  <si>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</si>
  <si>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</si>
  <si>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</si>
  <si>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</si>
  <si>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</si>
  <si>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</si>
  <si>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</si>
  <si>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</si>
  <si>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</si>
  <si>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</si>
  <si>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</si>
  <si>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</si>
  <si>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</si>
  <si>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</si>
  <si>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</si>
  <si>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</si>
  <si>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</si>
  <si>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</si>
  <si>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</si>
  <si>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</si>
  <si>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</si>
  <si>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</si>
  <si>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</si>
  <si>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</si>
  <si>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</si>
  <si>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</si>
  <si>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</si>
  <si>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</si>
  <si>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</si>
  <si>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</si>
  <si>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</si>
  <si>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</si>
  <si>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</si>
  <si>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</si>
  <si>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</si>
  <si>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</si>
  <si>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</si>
  <si>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</si>
  <si>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</si>
  <si>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</si>
  <si>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</si>
  <si>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</si>
  <si>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</si>
  <si>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</si>
  <si>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</si>
  <si>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</si>
  <si>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</si>
  <si>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</si>
  <si>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</si>
  <si>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</si>
  <si>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</si>
  <si>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</si>
  <si>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</si>
  <si>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</si>
  <si>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</si>
  <si>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</si>
  <si>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</si>
  <si>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</si>
  <si>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</si>
  <si>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</si>
  <si>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</si>
  <si>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</si>
  <si>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</si>
  <si>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</si>
  <si>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</si>
  <si>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</si>
  <si>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</si>
  <si>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</si>
  <si>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</si>
  <si>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</si>
  <si>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</si>
  <si>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</si>
  <si>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</si>
  <si>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</si>
  <si>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</si>
  <si>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</si>
  <si>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</si>
  <si>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</si>
  <si>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</si>
  <si>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</si>
  <si>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</si>
  <si>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</si>
  <si>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</si>
  <si>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</si>
  <si>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</si>
  <si>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</si>
  <si>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</si>
  <si>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</si>
  <si>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</si>
  <si>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</si>
  <si>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</si>
  <si>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</si>
  <si>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</si>
  <si>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</si>
  <si>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</si>
  <si>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</si>
  <si>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</si>
  <si>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</si>
  <si>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</si>
  <si>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</si>
  <si>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</si>
  <si>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</si>
  <si>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</si>
  <si>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</si>
  <si>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</si>
  <si>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</si>
  <si>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</si>
  <si>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</si>
  <si>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</si>
  <si>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</si>
  <si>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</si>
  <si>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</si>
  <si>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</si>
  <si>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</si>
  <si>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</si>
  <si>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</si>
  <si>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</si>
  <si>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</si>
  <si>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</si>
  <si>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</si>
  <si>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</si>
  <si>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</si>
  <si>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</si>
  <si>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</si>
  <si>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</si>
  <si>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</si>
  <si>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</si>
  <si>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</si>
  <si>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</si>
  <si>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</si>
  <si>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</si>
  <si>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</si>
  <si>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</si>
  <si>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</si>
  <si>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</si>
  <si>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</si>
  <si>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</si>
  <si>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</si>
  <si>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</si>
  <si>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</si>
  <si>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</si>
  <si>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</si>
  <si>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</si>
  <si>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</si>
  <si>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</si>
  <si>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</si>
  <si>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</si>
  <si>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</si>
  <si>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</si>
  <si>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</si>
  <si>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</si>
  <si>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</si>
  <si>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</si>
  <si>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</si>
  <si>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</si>
  <si>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</si>
  <si>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</si>
  <si>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</si>
  <si>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</si>
  <si>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</si>
  <si>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</si>
  <si>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</si>
  <si>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</si>
  <si>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</si>
  <si>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</si>
  <si>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</si>
  <si>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</si>
  <si>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</si>
  <si>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</si>
  <si>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</si>
  <si>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</si>
  <si>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</si>
  <si>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</si>
  <si>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</si>
  <si>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</si>
  <si>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</si>
  <si>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</si>
  <si>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</si>
  <si>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</si>
  <si>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</si>
  <si>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</si>
  <si>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</si>
  <si>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</si>
  <si>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</si>
  <si>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</si>
  <si>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</si>
  <si>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</si>
  <si>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</si>
  <si>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</si>
  <si>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</si>
  <si>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</si>
  <si>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</si>
  <si>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</si>
  <si>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</si>
  <si>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</si>
  <si>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</si>
  <si>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</si>
  <si>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</si>
  <si>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</si>
  <si>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</si>
  <si>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</si>
  <si>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</si>
  <si>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</si>
  <si>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</si>
  <si>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</si>
  <si>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</si>
  <si>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</si>
  <si>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</si>
  <si>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</si>
  <si>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</si>
  <si>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</si>
  <si>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</si>
  <si>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</si>
  <si>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</si>
  <si>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</si>
  <si>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</si>
  <si>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</si>
  <si>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</si>
  <si>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</si>
  <si>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</si>
  <si>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</si>
  <si>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</si>
  <si>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</si>
  <si>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</si>
  <si>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</si>
  <si>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</si>
  <si>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</si>
  <si>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</si>
  <si>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</si>
  <si>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</si>
  <si>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</si>
  <si>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</si>
  <si>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</si>
  <si>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</si>
  <si>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</si>
  <si>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</si>
  <si>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</si>
  <si>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</si>
  <si>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</si>
  <si>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</si>
  <si>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</si>
  <si>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</si>
  <si>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</si>
  <si>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</si>
  <si>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</si>
  <si>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</si>
  <si>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</si>
  <si>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</si>
  <si>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</si>
  <si>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</si>
  <si>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</si>
  <si>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</si>
  <si>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</si>
  <si>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</si>
  <si>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</si>
  <si>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</si>
  <si>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</si>
  <si>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</si>
  <si>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</si>
  <si>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</si>
  <si>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</si>
  <si>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</si>
  <si>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</si>
  <si>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</si>
  <si>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</si>
  <si>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</si>
  <si>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</si>
  <si>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</si>
  <si>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</si>
  <si>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</si>
  <si>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</si>
  <si>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</si>
  <si>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</si>
  <si>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</si>
  <si>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</si>
  <si>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</si>
  <si>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</si>
  <si>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</si>
  <si>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</si>
  <si>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</si>
  <si>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</si>
  <si>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</si>
  <si>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</si>
  <si>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</si>
  <si>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</si>
  <si>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</si>
  <si>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</si>
  <si>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</si>
  <si>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</si>
  <si>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</si>
  <si>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</si>
  <si>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</si>
  <si>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</si>
  <si>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</si>
  <si>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</si>
  <si>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</si>
  <si>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</si>
  <si>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</si>
  <si>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</si>
  <si>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</si>
  <si>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</si>
  <si>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</si>
  <si>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</si>
  <si>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</si>
  <si>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</si>
  <si>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</si>
  <si>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</si>
  <si>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</si>
  <si>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</si>
  <si>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</si>
  <si>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</si>
  <si>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</si>
  <si>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</si>
  <si>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</si>
  <si>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</si>
  <si>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</si>
  <si>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</si>
  <si>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</si>
  <si>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</si>
  <si>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</si>
  <si>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</si>
  <si>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</si>
  <si>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</si>
  <si>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</si>
  <si>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</si>
  <si>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</si>
  <si>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</si>
  <si>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</si>
  <si>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</si>
  <si>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</si>
  <si>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</si>
  <si>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</si>
  <si>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</si>
  <si>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</si>
  <si>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</si>
  <si>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</si>
  <si>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</si>
  <si>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</si>
  <si>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</si>
  <si>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</si>
  <si>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</si>
  <si>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</si>
  <si>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</si>
  <si>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</si>
  <si>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</si>
  <si>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</si>
  <si>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</si>
  <si>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</si>
  <si>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</si>
  <si>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</si>
  <si>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</si>
  <si>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</si>
  <si>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</si>
  <si>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</si>
  <si>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</si>
  <si>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</si>
  <si>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</si>
  <si>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</si>
  <si>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</si>
  <si>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</si>
  <si>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</si>
  <si>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</si>
  <si>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</si>
  <si>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</si>
  <si>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</si>
  <si>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</si>
  <si>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</si>
  <si>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</si>
  <si>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</si>
  <si>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</si>
  <si>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</si>
  <si>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</si>
  <si>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</si>
  <si>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</si>
  <si>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</si>
  <si>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</si>
  <si>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</si>
  <si>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</si>
  <si>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</si>
  <si>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</si>
  <si>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</si>
  <si>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</si>
  <si>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</si>
  <si>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</si>
  <si>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</si>
  <si>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</si>
  <si>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</si>
  <si>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</si>
  <si>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</si>
  <si>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</si>
  <si>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</si>
  <si>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</si>
  <si>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</si>
  <si>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</si>
  <si>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</si>
  <si>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</si>
  <si>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</si>
  <si>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</si>
  <si>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</si>
  <si>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</si>
  <si>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</si>
  <si>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</si>
  <si>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</si>
  <si>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</si>
  <si>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</si>
  <si>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</si>
  <si>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</si>
  <si>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</si>
  <si>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</si>
  <si>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</si>
  <si>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</si>
  <si>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</si>
  <si>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</si>
  <si>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</si>
  <si>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</si>
  <si>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</si>
  <si>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</si>
  <si>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</si>
  <si>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</si>
  <si>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</si>
  <si>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</si>
  <si>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</si>
  <si>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</si>
  <si>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</si>
  <si>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</si>
  <si>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</si>
  <si>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</si>
  <si>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</si>
  <si>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</si>
  <si>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</si>
  <si>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</si>
  <si>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</si>
  <si>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</si>
  <si>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</si>
  <si>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</si>
  <si>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</si>
  <si>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</si>
  <si>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</si>
  <si>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</si>
  <si>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</si>
  <si>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</si>
  <si>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</si>
  <si>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</si>
  <si>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</si>
  <si>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</si>
  <si>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</si>
  <si>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</si>
  <si>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</si>
  <si>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</si>
  <si>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</si>
  <si>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</si>
  <si>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</si>
  <si>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</si>
  <si>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</si>
  <si>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</si>
  <si>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</si>
  <si>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</si>
  <si>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</si>
  <si>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</si>
  <si>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</si>
  <si>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</si>
  <si>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</si>
  <si>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</si>
  <si>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</si>
  <si>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</si>
  <si>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</si>
  <si>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</si>
  <si>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</si>
  <si>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</si>
  <si>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</si>
  <si>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</si>
  <si>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</si>
  <si>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</si>
  <si>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</si>
  <si>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</si>
  <si>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</si>
  <si>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</si>
  <si>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</si>
  <si>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</si>
  <si>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</si>
  <si>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</si>
  <si>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</si>
  <si>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</si>
  <si>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</si>
  <si>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</si>
  <si>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</si>
  <si>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</si>
  <si>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</si>
  <si>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</si>
  <si>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</si>
  <si>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</si>
  <si>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</si>
  <si>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</si>
  <si>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</si>
  <si>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</si>
  <si>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</si>
  <si>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</si>
  <si>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</si>
  <si>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</si>
  <si>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</si>
  <si>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</si>
  <si>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</si>
  <si>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</si>
  <si>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</si>
  <si>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</si>
  <si>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</si>
  <si>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</si>
  <si>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</si>
  <si>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</si>
  <si>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</si>
  <si>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</si>
  <si>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</si>
  <si>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</si>
  <si>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</si>
  <si>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</si>
  <si>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</si>
  <si>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</si>
  <si>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</si>
  <si>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</si>
  <si>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</si>
  <si>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</si>
  <si>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</si>
  <si>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</si>
  <si>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</si>
  <si>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</si>
  <si>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</si>
  <si>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</si>
  <si>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</si>
  <si>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</si>
  <si>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</si>
  <si>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</si>
  <si>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</si>
  <si>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</si>
  <si>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</si>
  <si>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</si>
  <si>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</si>
  <si>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</si>
  <si>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</si>
  <si>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</si>
  <si>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</si>
  <si>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</si>
  <si>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</si>
  <si>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</si>
  <si>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</si>
  <si>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</si>
  <si>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</si>
  <si>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</si>
  <si>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</si>
  <si>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</si>
  <si>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</si>
  <si>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</si>
  <si>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</si>
  <si>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</si>
  <si>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</si>
  <si>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</si>
  <si>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</si>
  <si>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</si>
  <si>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</si>
  <si>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</si>
  <si>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</si>
  <si>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</si>
  <si>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</si>
  <si>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</si>
  <si>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</si>
  <si>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</si>
  <si>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</si>
  <si>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</si>
  <si>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</si>
  <si>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</si>
  <si>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</si>
  <si>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</si>
  <si>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</si>
  <si>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</si>
  <si>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</si>
  <si>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</si>
  <si>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</si>
  <si>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</si>
  <si>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</si>
  <si>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</si>
  <si>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</si>
  <si>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</si>
  <si>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</si>
  <si>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</si>
  <si>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</si>
  <si>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</si>
  <si>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</si>
  <si>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</si>
  <si>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</si>
  <si>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</si>
  <si>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</si>
  <si>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</si>
  <si>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</si>
  <si>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</si>
  <si>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</si>
  <si>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</si>
  <si>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</si>
  <si>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</si>
  <si>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</si>
  <si>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</si>
  <si>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</si>
  <si>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</si>
  <si>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</si>
  <si>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</si>
  <si>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</si>
  <si>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</si>
  <si>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</si>
  <si>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</si>
  <si>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</si>
  <si>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</si>
  <si>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</si>
  <si>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</si>
  <si>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</si>
  <si>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</si>
  <si>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</si>
  <si>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</si>
  <si>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</si>
  <si>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</si>
  <si>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</si>
  <si>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</si>
  <si>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</si>
  <si>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</si>
  <si>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</si>
  <si>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</si>
  <si>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</si>
  <si>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</si>
  <si>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</si>
  <si>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</si>
  <si>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</si>
  <si>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</si>
  <si>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</si>
  <si>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</si>
  <si>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</si>
  <si>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</si>
  <si>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</si>
  <si>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</si>
  <si>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</si>
  <si>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</si>
  <si>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</si>
  <si>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</si>
  <si>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</si>
  <si>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</si>
  <si>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</si>
  <si>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</si>
  <si>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</si>
  <si>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</si>
  <si>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</si>
  <si>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</si>
  <si>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</si>
  <si>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</si>
  <si>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</si>
  <si>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</si>
  <si>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</si>
  <si>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</si>
  <si>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</si>
  <si>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</si>
  <si>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</si>
  <si>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</si>
  <si>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</si>
  <si>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</si>
  <si>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</si>
  <si>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</si>
  <si>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</si>
  <si>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</si>
  <si>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</si>
  <si>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</si>
  <si>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</si>
  <si>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</si>
  <si>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</si>
  <si>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</si>
  <si>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</si>
  <si>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</si>
  <si>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</si>
  <si>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</si>
  <si>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</si>
  <si>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</si>
  <si>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</si>
  <si>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</si>
  <si>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</si>
  <si>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</si>
  <si>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</si>
  <si>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</si>
  <si>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</si>
  <si>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</si>
  <si>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</si>
  <si>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</si>
  <si>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</si>
  <si>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</si>
  <si>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</si>
  <si>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</si>
  <si>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</si>
  <si>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</si>
  <si>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</si>
  <si>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</si>
  <si>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</si>
  <si>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</si>
  <si>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</si>
  <si>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</si>
  <si>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</si>
  <si>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</si>
  <si>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</si>
  <si>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</si>
  <si>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</si>
  <si>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</si>
  <si>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</si>
  <si>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</si>
  <si>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</si>
  <si>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</si>
  <si>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</si>
  <si>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</si>
  <si>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</si>
  <si>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</si>
  <si>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</si>
  <si>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</si>
  <si>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</si>
  <si>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</si>
  <si>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</si>
  <si>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</si>
  <si>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</si>
  <si>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</si>
  <si>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</si>
  <si>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</si>
  <si>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</si>
  <si>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</si>
  <si>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</si>
  <si>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</si>
  <si>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</si>
  <si>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</si>
  <si>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</si>
  <si>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</si>
  <si>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</si>
  <si>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</si>
  <si>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</si>
  <si>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</si>
  <si>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</si>
  <si>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</si>
  <si>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</si>
  <si>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</si>
  <si>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</si>
  <si>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</si>
  <si>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</si>
  <si>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</si>
  <si>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</si>
  <si>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</si>
  <si>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</si>
  <si>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</si>
  <si>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</si>
  <si>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</si>
  <si>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</si>
  <si>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</si>
  <si>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</si>
  <si>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</si>
  <si>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</si>
  <si>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</si>
  <si>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</si>
  <si>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</si>
  <si>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</si>
  <si>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</si>
  <si>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</si>
  <si>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</si>
  <si>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</si>
  <si>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</si>
  <si>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</si>
  <si>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</si>
  <si>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</si>
  <si>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</si>
  <si>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</si>
  <si>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</si>
  <si>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</si>
  <si>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</si>
  <si>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</si>
  <si>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</si>
  <si>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</si>
  <si>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</si>
  <si>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</si>
  <si>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</si>
  <si>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</si>
  <si>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</si>
  <si>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</si>
  <si>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</si>
  <si>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</si>
  <si>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</si>
  <si>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</si>
  <si>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</si>
  <si>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</si>
  <si>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</si>
  <si>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</si>
  <si>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</si>
  <si>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</si>
  <si>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</si>
  <si>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</si>
  <si>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</si>
  <si>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</si>
  <si>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</si>
  <si>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</si>
  <si>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</si>
  <si>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</si>
  <si>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</si>
  <si>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</si>
  <si>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</si>
  <si>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</si>
  <si>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</si>
  <si>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</si>
  <si>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</si>
  <si>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</si>
  <si>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</si>
  <si>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</si>
  <si>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</si>
  <si>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</si>
  <si>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</si>
  <si>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</si>
  <si>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</si>
  <si>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</si>
  <si>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</si>
  <si>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</si>
  <si>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</si>
  <si>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</si>
  <si>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</si>
  <si>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</si>
  <si>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</si>
  <si>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</si>
  <si>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</si>
  <si>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</si>
  <si>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</si>
  <si>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</si>
  <si>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</si>
  <si>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</si>
  <si>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</si>
  <si>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</si>
  <si>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</si>
  <si>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</si>
  <si>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</si>
  <si>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</si>
  <si>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</si>
  <si>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</si>
  <si>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</si>
  <si>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</si>
  <si>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</si>
  <si>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</si>
  <si>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</si>
  <si>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</si>
  <si>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</si>
  <si>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</si>
  <si>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</si>
  <si>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</si>
  <si>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</si>
  <si>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</si>
  <si>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</si>
  <si>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</si>
  <si>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</si>
  <si>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</si>
  <si>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</si>
  <si>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</si>
  <si>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</si>
  <si>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</si>
  <si>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</si>
  <si>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</si>
  <si>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</si>
  <si>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</si>
  <si>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</si>
  <si>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</si>
  <si>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</si>
  <si>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</si>
  <si>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</si>
  <si>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</si>
  <si>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</si>
  <si>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</si>
  <si>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</si>
  <si>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</si>
  <si>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</si>
  <si>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</si>
  <si>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</si>
  <si>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</si>
  <si>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</si>
  <si>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</si>
  <si>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</si>
  <si>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</si>
  <si>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</si>
  <si>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</si>
  <si>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</si>
  <si>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</si>
  <si>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</si>
  <si>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</si>
  <si>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</si>
  <si>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</si>
  <si>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</si>
  <si>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</si>
  <si>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</si>
  <si>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</si>
  <si>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</si>
  <si>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</si>
  <si>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</si>
  <si>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</si>
  <si>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</si>
  <si>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</si>
  <si>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</si>
  <si>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</si>
  <si>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</si>
  <si>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</si>
  <si>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</si>
  <si>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</si>
  <si>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</si>
  <si>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</si>
  <si>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</si>
  <si>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</si>
  <si>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</si>
  <si>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</si>
  <si>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</si>
  <si>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</si>
  <si>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</si>
  <si>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</si>
  <si>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</si>
  <si>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</si>
  <si>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</si>
  <si>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</si>
  <si>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</si>
  <si>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</si>
  <si>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</si>
  <si>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</si>
  <si>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</si>
  <si>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</si>
  <si>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</si>
  <si>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</si>
  <si>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</si>
  <si>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</si>
  <si>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</si>
  <si>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</si>
  <si>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</si>
  <si>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</si>
  <si>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</si>
  <si>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</si>
  <si>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</si>
  <si>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</si>
  <si>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</si>
  <si>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</si>
  <si>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</si>
  <si>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</si>
  <si>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</si>
  <si>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</si>
  <si>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</si>
  <si>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</si>
  <si>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</si>
  <si>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</si>
  <si>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</si>
  <si>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</si>
  <si>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</si>
  <si>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</si>
  <si>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</si>
  <si>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</si>
  <si>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</si>
  <si>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</si>
  <si>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</si>
  <si>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</si>
  <si>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</si>
  <si>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</si>
  <si>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</si>
  <si>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</si>
  <si>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</si>
  <si>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</si>
  <si>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</si>
  <si>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</si>
  <si>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</si>
  <si>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</si>
  <si>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</si>
  <si>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</si>
  <si>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</si>
  <si>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</si>
  <si>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</si>
  <si>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</si>
  <si>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</si>
  <si>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</si>
  <si>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</si>
  <si>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</si>
  <si>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</si>
  <si>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</si>
  <si>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</si>
  <si>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</si>
  <si>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</si>
  <si>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</si>
  <si>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</si>
  <si>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</si>
  <si>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</si>
  <si>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</si>
  <si>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</si>
  <si>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</si>
  <si>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</si>
  <si>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</si>
  <si>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</si>
  <si>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</si>
  <si>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</si>
  <si>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</si>
  <si>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</si>
  <si>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</si>
  <si>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</si>
  <si>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</si>
  <si>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</si>
  <si>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</si>
  <si>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</si>
  <si>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</si>
  <si>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</si>
  <si>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</si>
  <si>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</si>
  <si>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</si>
  <si>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</si>
  <si>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</si>
  <si>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</si>
  <si>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</si>
  <si>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</si>
  <si>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</si>
  <si>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</si>
  <si>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</si>
  <si>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</si>
  <si>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</si>
  <si>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</si>
  <si>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</si>
  <si>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</si>
  <si>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</si>
  <si>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</si>
  <si>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</si>
  <si>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</si>
  <si>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</si>
  <si>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</si>
  <si>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</si>
  <si>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</si>
  <si>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</si>
  <si>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</si>
  <si>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</si>
  <si>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</si>
  <si>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</si>
  <si>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</si>
  <si>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</si>
  <si>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</si>
  <si>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</si>
  <si>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</si>
  <si>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</si>
  <si>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</si>
  <si>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</si>
  <si>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</si>
  <si>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</si>
  <si>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</si>
  <si>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</si>
  <si>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</si>
  <si>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</si>
  <si>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</si>
  <si>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</si>
  <si>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</si>
  <si>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</si>
  <si>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</si>
  <si>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</si>
  <si>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</si>
  <si>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</si>
  <si>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</si>
  <si>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</si>
  <si>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</si>
  <si>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</si>
  <si>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</si>
  <si>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</si>
  <si>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</si>
  <si>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</si>
  <si>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</si>
  <si>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</si>
  <si>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</si>
  <si>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</si>
  <si>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</si>
  <si>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</si>
  <si>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</si>
  <si>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</si>
  <si>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</si>
  <si>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</si>
  <si>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</si>
  <si>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</si>
  <si>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</si>
  <si>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</si>
  <si>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</si>
  <si>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</si>
  <si>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</si>
  <si>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</si>
  <si>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</si>
  <si>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</si>
  <si>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</si>
  <si>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</si>
  <si>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</si>
  <si>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</si>
  <si>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</si>
  <si>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</si>
  <si>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</si>
  <si>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</si>
  <si>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</si>
  <si>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</si>
  <si>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</si>
  <si>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</si>
  <si>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</si>
  <si>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</si>
  <si>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</si>
  <si>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</si>
  <si>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</si>
  <si>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</si>
  <si>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</si>
  <si>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</si>
  <si>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</si>
  <si>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</si>
  <si>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</si>
  <si>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</si>
  <si>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</si>
  <si>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</si>
  <si>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</si>
  <si>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</si>
  <si>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</si>
  <si>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</si>
  <si>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</si>
  <si>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</si>
  <si>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</si>
  <si>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</si>
  <si>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</si>
  <si>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</si>
  <si>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</si>
  <si>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</si>
  <si>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</si>
  <si>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</si>
  <si>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</si>
  <si>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</si>
  <si>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</si>
  <si>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</si>
  <si>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</si>
  <si>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</si>
  <si>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</si>
  <si>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</si>
  <si>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</si>
  <si>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</si>
  <si>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</si>
  <si>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</si>
  <si>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</si>
  <si>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</si>
  <si>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</si>
  <si>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</si>
  <si>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</si>
  <si>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</si>
  <si>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</si>
  <si>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</si>
  <si>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</si>
  <si>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</si>
  <si>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</si>
  <si>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</si>
  <si>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</si>
  <si>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</si>
  <si>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</si>
  <si>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</si>
  <si>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</si>
  <si>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</si>
  <si>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</si>
  <si>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</si>
  <si>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</si>
  <si>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</si>
  <si>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</si>
  <si>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</si>
  <si>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</si>
  <si>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</si>
  <si>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</si>
  <si>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</si>
  <si>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</si>
  <si>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</si>
  <si>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</si>
  <si>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</si>
  <si>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</si>
  <si>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</si>
  <si>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</si>
  <si>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</si>
  <si>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</si>
  <si>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</si>
  <si>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</si>
  <si>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</si>
  <si>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</si>
  <si>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</si>
  <si>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</si>
  <si>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</si>
  <si>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</si>
  <si>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</si>
  <si>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</si>
  <si>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</si>
  <si>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</si>
  <si>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</si>
  <si>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</si>
  <si>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</si>
  <si>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</si>
  <si>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</si>
  <si>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</si>
  <si>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</si>
  <si>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</si>
  <si>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</si>
  <si>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</si>
  <si>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</si>
  <si>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</si>
  <si>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</si>
  <si>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</si>
  <si>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</si>
  <si>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</si>
  <si>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</si>
  <si>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</si>
  <si>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</si>
  <si>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</si>
  <si>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</si>
  <si>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</si>
  <si>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</si>
  <si>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</si>
  <si>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</si>
  <si>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</si>
  <si>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</si>
  <si>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</si>
  <si>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</si>
  <si>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</si>
  <si>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</si>
  <si>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</si>
  <si>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</si>
  <si>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</si>
  <si>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</si>
  <si>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</si>
  <si>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</si>
  <si>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</si>
  <si>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</si>
  <si>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</si>
  <si>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</si>
  <si>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</si>
  <si>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</si>
  <si>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</si>
  <si>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</si>
  <si>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</si>
  <si>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</si>
  <si>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</si>
  <si>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</si>
  <si>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</si>
  <si>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</si>
  <si>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</si>
  <si>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</si>
  <si>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</si>
  <si>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</si>
  <si>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</si>
  <si>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</si>
  <si>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</si>
  <si>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</si>
  <si>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</si>
  <si>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</si>
  <si>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</si>
  <si>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</si>
  <si>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</si>
  <si>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</si>
  <si>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</si>
  <si>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</si>
  <si>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</si>
  <si>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</si>
  <si>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</si>
  <si>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</si>
  <si>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</si>
  <si>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</si>
  <si>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</si>
  <si>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</si>
  <si>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</si>
  <si>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</si>
  <si>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</si>
  <si>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</si>
  <si>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</si>
  <si>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</si>
  <si>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</si>
  <si>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</si>
  <si>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</si>
  <si>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</si>
  <si>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</si>
  <si>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</si>
  <si>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</si>
  <si>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</si>
  <si>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</si>
  <si>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</si>
  <si>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</si>
  <si>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</si>
  <si>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</si>
  <si>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</si>
  <si>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</si>
  <si>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</si>
  <si>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</si>
  <si>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</si>
  <si>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</si>
  <si>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</si>
  <si>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</si>
  <si>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</si>
  <si>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</si>
  <si>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</si>
  <si>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</si>
  <si>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</si>
  <si>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</si>
  <si>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</si>
  <si>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</si>
  <si>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</si>
  <si>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</si>
  <si>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</si>
  <si>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</si>
  <si>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</si>
  <si>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</si>
  <si>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</si>
  <si>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</si>
  <si>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</si>
  <si>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</si>
  <si>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</si>
  <si>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</si>
  <si>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</si>
  <si>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</si>
  <si>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</si>
  <si>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</si>
  <si>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</si>
  <si>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</si>
  <si>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</si>
  <si>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</si>
  <si>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</si>
  <si>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</si>
  <si>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</si>
  <si>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</si>
  <si>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</si>
  <si>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</si>
  <si>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</si>
  <si>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</si>
  <si>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</si>
  <si>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</si>
  <si>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</si>
  <si>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</si>
  <si>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</si>
  <si>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</si>
  <si>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</si>
  <si>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</si>
  <si>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</si>
  <si>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</si>
  <si>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</si>
  <si>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</si>
  <si>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</si>
  <si>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</si>
  <si>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</si>
  <si>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</si>
  <si>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</si>
  <si>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</si>
  <si>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</si>
  <si>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</si>
  <si>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</si>
  <si>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</si>
  <si>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</si>
  <si>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</si>
  <si>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</si>
  <si>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</si>
  <si>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</si>
  <si>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</si>
  <si>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</si>
  <si>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</si>
  <si>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</si>
  <si>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</si>
  <si>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</si>
  <si>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</si>
  <si>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</si>
  <si>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</si>
  <si>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</si>
  <si>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</si>
  <si>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</si>
  <si>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</si>
  <si>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</si>
  <si>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</si>
  <si>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</si>
  <si>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</si>
  <si>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</si>
  <si>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</si>
  <si>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</si>
  <si>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</si>
  <si>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</si>
  <si>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</si>
  <si>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</si>
  <si>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</si>
  <si>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</si>
  <si>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</si>
  <si>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</si>
  <si>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</si>
  <si>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</si>
  <si>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</si>
  <si>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</si>
  <si>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</si>
  <si>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</si>
  <si>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</si>
  <si>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</si>
  <si>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</si>
  <si>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</si>
  <si>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</si>
  <si>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</si>
  <si>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</si>
  <si>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</si>
  <si>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</si>
  <si>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</si>
  <si>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</si>
  <si>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</si>
  <si>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</si>
  <si>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</si>
  <si>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</si>
  <si>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</si>
  <si>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</si>
  <si>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</si>
  <si>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</si>
  <si>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</si>
  <si>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</si>
  <si>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</si>
  <si>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</si>
  <si>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</si>
  <si>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</si>
  <si>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</si>
  <si>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</si>
  <si>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</si>
  <si>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</si>
  <si>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</si>
  <si>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</si>
  <si>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</si>
  <si>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</si>
  <si>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</si>
  <si>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</si>
  <si>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</si>
  <si>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</si>
  <si>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</si>
  <si>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</si>
  <si>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</si>
  <si>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</si>
  <si>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</si>
  <si>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</si>
  <si>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</si>
  <si>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</si>
  <si>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</si>
  <si>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</si>
  <si>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</si>
  <si>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</si>
  <si>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</si>
  <si>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</si>
  <si>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</si>
  <si>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</si>
  <si>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</si>
  <si>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</si>
  <si>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</si>
  <si>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</si>
  <si>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</si>
  <si>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</si>
  <si>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</si>
  <si>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</si>
  <si>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</si>
  <si>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</si>
  <si>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</si>
  <si>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</si>
  <si>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</si>
  <si>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</si>
  <si>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</si>
  <si>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</si>
  <si>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</si>
  <si>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</si>
  <si>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</si>
  <si>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</si>
  <si>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</si>
  <si>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</si>
  <si>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</si>
  <si>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</si>
  <si>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</si>
  <si>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</si>
  <si>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</si>
  <si>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</si>
  <si>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</si>
  <si>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</si>
  <si>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</si>
  <si>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</si>
  <si>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</si>
  <si>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</si>
  <si>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</si>
  <si>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</si>
  <si>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</si>
  <si>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</si>
  <si>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</si>
  <si>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</si>
  <si>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</si>
  <si>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</si>
  <si>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</si>
  <si>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</si>
  <si>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</si>
  <si>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</si>
  <si>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</si>
  <si>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</si>
  <si>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</si>
  <si>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</si>
  <si>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</si>
  <si>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</si>
  <si>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</si>
  <si>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</si>
  <si>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</si>
  <si>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</si>
  <si>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</si>
  <si>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</si>
  <si>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</si>
  <si>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</si>
  <si>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</si>
  <si>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</si>
  <si>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</si>
  <si>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</si>
  <si>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</si>
  <si>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</si>
  <si>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</si>
  <si>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</si>
  <si>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</si>
  <si>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</si>
  <si>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</si>
  <si>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</si>
  <si>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</si>
  <si>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</si>
  <si>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</si>
  <si>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</si>
  <si>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</si>
  <si>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</si>
  <si>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</si>
  <si>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</si>
  <si>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</si>
  <si>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</si>
  <si>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</si>
  <si>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</si>
  <si>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</si>
  <si>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</si>
  <si>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</si>
  <si>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</si>
  <si>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</si>
  <si>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</si>
  <si>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</si>
  <si>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</si>
  <si>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</si>
  <si>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</si>
  <si>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</si>
  <si>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</si>
  <si>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</si>
  <si>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</si>
  <si>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</si>
  <si>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</si>
  <si>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</si>
  <si>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</si>
  <si>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</si>
  <si>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</si>
  <si>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</si>
  <si>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</si>
  <si>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</si>
  <si>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</si>
  <si>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</si>
  <si>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</si>
  <si>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</si>
  <si>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</si>
  <si>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</si>
  <si>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</si>
  <si>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</si>
  <si>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</si>
  <si>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</si>
  <si>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</si>
  <si>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</si>
  <si>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</si>
  <si>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</si>
  <si>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</si>
  <si>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</si>
  <si>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</si>
  <si>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</si>
  <si>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</si>
  <si>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</si>
  <si>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</si>
  <si>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</si>
  <si>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</si>
  <si>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</si>
  <si>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</si>
  <si>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</si>
  <si>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</si>
  <si>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</si>
  <si>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</si>
  <si>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</si>
  <si>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</si>
  <si>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</si>
  <si>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</si>
  <si>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</si>
  <si>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</si>
  <si>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</si>
  <si>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</si>
  <si>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</si>
  <si>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</si>
  <si>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</si>
  <si>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</si>
  <si>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</si>
  <si>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</si>
  <si>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</si>
  <si>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</si>
  <si>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</si>
  <si>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</si>
  <si>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</si>
  <si>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</si>
  <si>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</si>
  <si>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</si>
  <si>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</si>
  <si>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</si>
  <si>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</si>
  <si>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</si>
  <si>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</si>
  <si>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</si>
  <si>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</si>
  <si>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</si>
  <si>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</si>
  <si>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</si>
  <si>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</si>
  <si>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</si>
  <si>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</si>
  <si>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</si>
  <si>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</si>
  <si>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</si>
  <si>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</si>
  <si>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</si>
  <si>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</si>
  <si>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</si>
  <si>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</si>
  <si>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</si>
  <si>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</si>
  <si>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</si>
  <si>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</si>
  <si>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</si>
  <si>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</si>
  <si>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</si>
  <si>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</si>
  <si>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</si>
  <si>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</si>
  <si>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</si>
  <si>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</si>
  <si>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</si>
  <si>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</si>
  <si>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</si>
  <si>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</si>
  <si>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</si>
  <si>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</si>
  <si>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</si>
  <si>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</si>
  <si>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</si>
  <si>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</si>
  <si>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</si>
  <si>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</si>
  <si>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</si>
  <si>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</si>
  <si>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</si>
  <si>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</si>
  <si>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</si>
  <si>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</si>
  <si>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</si>
  <si>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</si>
  <si>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</si>
  <si>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</si>
  <si>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</si>
  <si>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</si>
  <si>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</si>
  <si>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</si>
  <si>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</si>
  <si>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</si>
  <si>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</si>
  <si>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</si>
  <si>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</si>
  <si>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</si>
  <si>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</si>
  <si>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</si>
  <si>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</si>
  <si>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</si>
  <si>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</si>
  <si>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</si>
  <si>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</si>
  <si>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</si>
  <si>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</si>
  <si>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</si>
  <si>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</si>
  <si>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</si>
  <si>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</si>
  <si>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</si>
  <si>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</si>
  <si>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</si>
  <si>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</si>
  <si>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</si>
  <si>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</si>
  <si>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</si>
  <si>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</si>
  <si>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</si>
  <si>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</si>
  <si>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</si>
  <si>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</si>
  <si>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</si>
  <si>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</si>
  <si>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</si>
  <si>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</si>
  <si>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</si>
  <si>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</si>
  <si>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</si>
  <si>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</si>
  <si>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</si>
  <si>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</si>
  <si>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</si>
  <si>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</si>
  <si>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</si>
  <si>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</si>
  <si>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</si>
  <si>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</si>
  <si>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</si>
  <si>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</si>
  <si>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</si>
  <si>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</si>
  <si>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</si>
  <si>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</si>
  <si>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</si>
  <si>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</si>
  <si>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</si>
  <si>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</si>
  <si>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</si>
  <si>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</si>
  <si>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</si>
  <si>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</si>
  <si>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</si>
  <si>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</si>
  <si>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</si>
  <si>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</si>
  <si>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</si>
  <si>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</si>
  <si>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</si>
  <si>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</si>
  <si>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</si>
  <si>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</si>
  <si>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</si>
  <si>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</si>
  <si>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</si>
  <si>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</si>
  <si>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</si>
  <si>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</si>
  <si>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</si>
  <si>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</si>
  <si>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</si>
  <si>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</si>
  <si>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</si>
  <si>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</si>
  <si>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</si>
  <si>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</si>
  <si>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</si>
  <si>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</si>
  <si>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</si>
  <si>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</si>
  <si>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</si>
  <si>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</si>
  <si>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</si>
  <si>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</si>
  <si>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</si>
  <si>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</si>
  <si>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</si>
  <si>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</si>
  <si>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</si>
  <si>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</si>
  <si>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</si>
  <si>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</si>
  <si>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</si>
  <si>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</si>
  <si>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</si>
  <si>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</si>
  <si>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</si>
  <si>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</si>
  <si>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</si>
  <si>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</si>
  <si>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</si>
  <si>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</si>
  <si>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</si>
  <si>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</si>
  <si>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</si>
  <si>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</si>
  <si>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</si>
  <si>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</si>
  <si>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</si>
  <si>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</si>
  <si>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</si>
  <si>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</si>
  <si>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</si>
  <si>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</si>
  <si>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</si>
  <si>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</si>
  <si>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</si>
  <si>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</si>
  <si>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</si>
  <si>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</si>
  <si>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</si>
  <si>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</si>
  <si>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</si>
  <si>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</si>
  <si>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</si>
  <si>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</si>
  <si>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</si>
  <si>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</si>
  <si>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</si>
  <si>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</si>
  <si>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</si>
  <si>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</si>
  <si>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</si>
  <si>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</si>
  <si>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</si>
  <si>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</si>
  <si>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</si>
  <si>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</si>
  <si>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</si>
  <si>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</si>
  <si>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</si>
  <si>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</si>
  <si>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</si>
  <si>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</si>
  <si>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</si>
  <si>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</si>
  <si>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</si>
  <si>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</si>
  <si>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</si>
  <si>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</si>
  <si>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</si>
  <si>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</si>
  <si>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</si>
  <si>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</si>
  <si>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</si>
  <si>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</si>
  <si>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</si>
  <si>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</si>
  <si>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</si>
  <si>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</si>
  <si>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</si>
  <si>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</si>
  <si>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</si>
  <si>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</si>
  <si>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</si>
  <si>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</si>
  <si>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</si>
  <si>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</si>
  <si>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</si>
  <si>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</si>
  <si>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</si>
  <si>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</si>
  <si>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</si>
  <si>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</si>
  <si>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</si>
  <si>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</si>
  <si>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</si>
  <si>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</si>
  <si>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</si>
  <si>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</si>
  <si>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</si>
  <si>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</si>
  <si>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</si>
  <si>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</si>
  <si>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</si>
  <si>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</si>
  <si>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</si>
  <si>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</si>
  <si>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</si>
  <si>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</si>
  <si>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</si>
  <si>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</si>
  <si>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</si>
  <si>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</si>
  <si>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</si>
  <si>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</si>
  <si>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</si>
  <si>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</si>
  <si>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</si>
  <si>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</si>
  <si>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</si>
  <si>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</si>
  <si>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</si>
  <si>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</si>
  <si>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</si>
  <si>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</si>
  <si>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</si>
  <si>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</si>
  <si>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</si>
  <si>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</si>
  <si>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</si>
  <si>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</si>
  <si>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</si>
  <si>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</si>
  <si>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</si>
  <si>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</si>
  <si>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</si>
  <si>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</si>
  <si>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</si>
  <si>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</si>
  <si>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</si>
  <si>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</si>
  <si>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</si>
  <si>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</si>
  <si>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</si>
  <si>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</si>
  <si>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</si>
  <si>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</si>
  <si>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</si>
  <si>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</si>
  <si>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</si>
  <si>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</si>
  <si>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</si>
  <si>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</si>
  <si>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</si>
  <si>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</si>
  <si>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</si>
  <si>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</si>
  <si>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</si>
  <si>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</si>
  <si>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</si>
  <si>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</si>
  <si>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</si>
  <si>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</si>
  <si>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</si>
  <si>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</si>
  <si>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</si>
  <si>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</si>
  <si>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</si>
  <si>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</si>
  <si>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</si>
  <si>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</si>
  <si>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</si>
  <si>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</si>
  <si>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</si>
  <si>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</si>
  <si>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</si>
  <si>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</si>
  <si>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</si>
  <si>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</si>
  <si>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</si>
  <si>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</si>
  <si>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</si>
  <si>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</si>
  <si>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</si>
  <si>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</si>
  <si>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</si>
  <si>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</si>
  <si>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</si>
  <si>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</si>
  <si>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</si>
  <si>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</si>
  <si>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</si>
  <si>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</si>
  <si>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</si>
  <si>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</si>
  <si>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</si>
  <si>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</si>
  <si>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</si>
  <si>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</si>
  <si>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</si>
  <si>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</si>
  <si>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</si>
  <si>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</si>
  <si>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</si>
  <si>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</si>
  <si>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</si>
  <si>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</si>
  <si>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</si>
  <si>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</si>
  <si>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</si>
  <si>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</si>
  <si>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</si>
  <si>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</si>
  <si>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</si>
  <si>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</si>
  <si>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</si>
  <si>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</si>
  <si>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</si>
  <si>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</si>
  <si>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</si>
  <si>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</si>
  <si>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</si>
  <si>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</si>
  <si>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</si>
  <si>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</si>
  <si>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</si>
  <si>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</si>
  <si>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</si>
  <si>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</si>
  <si>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</si>
  <si>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</si>
  <si>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</si>
  <si>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</si>
  <si>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</si>
  <si>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</si>
  <si>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</si>
  <si>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</si>
  <si>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</si>
  <si>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</si>
  <si>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</si>
  <si>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</si>
  <si>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</si>
  <si>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</si>
  <si>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</si>
  <si>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</si>
  <si>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</si>
  <si>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</si>
  <si>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</si>
  <si>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</si>
  <si>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</si>
  <si>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</si>
  <si>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</si>
  <si>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</si>
  <si>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</si>
  <si>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</si>
  <si>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</si>
  <si>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</si>
  <si>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</si>
  <si>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</si>
  <si>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</si>
  <si>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</si>
  <si>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</si>
  <si>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</si>
  <si>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</si>
  <si>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</si>
  <si>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</si>
  <si>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</si>
  <si>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</si>
  <si>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</si>
  <si>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</si>
  <si>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</si>
  <si>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</si>
  <si>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</si>
  <si>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</si>
  <si>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</si>
  <si>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</si>
  <si>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</si>
  <si>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</si>
  <si>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</si>
  <si>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</si>
  <si>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</si>
  <si>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</si>
  <si>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</si>
  <si>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</si>
  <si>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</si>
  <si>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</si>
  <si>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</si>
  <si>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</si>
  <si>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</si>
  <si>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</si>
  <si>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</si>
  <si>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</si>
  <si>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</si>
  <si>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</si>
  <si>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</si>
  <si>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</si>
  <si>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</si>
  <si>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</si>
  <si>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</si>
  <si>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</si>
  <si>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</si>
  <si>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</si>
  <si>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</si>
  <si>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</si>
  <si>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</si>
  <si>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</si>
  <si>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</si>
  <si>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</si>
  <si>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</si>
  <si>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</si>
  <si>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</si>
  <si>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</si>
  <si>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</si>
  <si>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</si>
  <si>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</si>
  <si>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</si>
  <si>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</si>
  <si>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</si>
  <si>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</si>
  <si>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</si>
  <si>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</si>
  <si>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</si>
  <si>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</si>
  <si>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</si>
  <si>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</si>
  <si>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</si>
  <si>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</si>
  <si>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</si>
  <si>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</si>
  <si>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</si>
  <si>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</si>
  <si>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</si>
  <si>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</si>
  <si>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</si>
  <si>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</si>
  <si>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</si>
  <si>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</si>
  <si>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</si>
  <si>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</si>
  <si>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</si>
  <si>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</si>
  <si>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</si>
  <si>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</si>
  <si>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</si>
  <si>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</si>
  <si>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</si>
  <si>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</si>
  <si>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</si>
  <si>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</si>
  <si>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</si>
  <si>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</si>
  <si>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</si>
  <si>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</si>
  <si>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</si>
  <si>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</si>
  <si>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</si>
  <si>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</si>
  <si>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</si>
  <si>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</si>
  <si>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</si>
  <si>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</si>
  <si>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</si>
  <si>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</si>
  <si>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</si>
  <si>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</si>
  <si>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</si>
  <si>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</si>
  <si>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</si>
  <si>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</si>
  <si>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</si>
  <si>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</si>
  <si>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</si>
  <si>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</si>
  <si>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</si>
  <si>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</si>
  <si>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</si>
  <si>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</si>
  <si>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</si>
  <si>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</si>
  <si>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</si>
  <si>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</si>
  <si>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</si>
  <si>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</si>
  <si>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</si>
  <si>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</si>
  <si>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</si>
  <si>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</si>
  <si>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</si>
  <si>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</si>
  <si>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</si>
  <si>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</si>
  <si>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</si>
  <si>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</si>
  <si>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</si>
  <si>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</si>
  <si>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</si>
  <si>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</si>
  <si>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</si>
  <si>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</si>
  <si>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</si>
  <si>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</si>
  <si>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</si>
  <si>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</si>
  <si>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</si>
  <si>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</si>
  <si>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</si>
  <si>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</si>
  <si>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</si>
  <si>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</si>
  <si>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</si>
  <si>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</si>
  <si>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</si>
  <si>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</si>
  <si>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</si>
  <si>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</si>
  <si>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</si>
  <si>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</si>
  <si>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</si>
  <si>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</si>
  <si>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</si>
  <si>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</si>
  <si>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</si>
  <si>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</si>
  <si>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</si>
  <si>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</si>
  <si>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</si>
  <si>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</si>
  <si>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</si>
  <si>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</si>
  <si>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</si>
  <si>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</si>
  <si>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</si>
  <si>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</si>
  <si>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</si>
  <si>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</si>
  <si>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</si>
  <si>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</si>
  <si>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</si>
  <si>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</si>
  <si>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</si>
  <si>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</si>
  <si>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</si>
  <si>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</si>
  <si>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</si>
  <si>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</si>
  <si>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</si>
  <si>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</si>
  <si>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</si>
  <si>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</si>
  <si>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</si>
  <si>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</si>
  <si>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</si>
  <si>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</si>
  <si>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</si>
  <si>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</si>
  <si>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</si>
  <si>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</si>
  <si>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</si>
  <si>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</si>
  <si>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</si>
  <si>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</si>
  <si>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</si>
  <si>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</si>
  <si>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</si>
  <si>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</si>
  <si>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</si>
  <si>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</si>
  <si>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</si>
  <si>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</si>
  <si>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</si>
  <si>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</si>
  <si>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</si>
  <si>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</si>
  <si>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</si>
  <si>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</si>
  <si>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</si>
  <si>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</si>
  <si>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</si>
  <si>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</si>
  <si>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</si>
  <si>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</si>
  <si>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</si>
  <si>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</si>
  <si>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</si>
  <si>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</si>
  <si>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</si>
  <si>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</si>
  <si>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</si>
  <si>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</si>
  <si>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</si>
  <si>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</si>
  <si>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</si>
  <si>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</si>
  <si>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</si>
  <si>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</si>
  <si>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</si>
  <si>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</si>
  <si>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</si>
  <si>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</si>
  <si>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</si>
  <si>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</si>
  <si>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</si>
  <si>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</si>
  <si>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</si>
  <si>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</si>
  <si>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</si>
  <si>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</si>
  <si>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</si>
  <si>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</si>
  <si>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</si>
  <si>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</si>
  <si>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</si>
  <si>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</si>
  <si>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</si>
  <si>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</si>
  <si>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</si>
  <si>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</si>
  <si>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</si>
  <si>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</si>
  <si>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</si>
  <si>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</si>
  <si>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</si>
  <si>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</si>
  <si>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</si>
  <si>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</si>
  <si>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</si>
  <si>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</si>
  <si>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</si>
  <si>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</si>
  <si>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</si>
  <si>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</si>
  <si>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</si>
  <si>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</si>
  <si>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</si>
  <si>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</si>
  <si>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</si>
  <si>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</si>
  <si>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</si>
  <si>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</si>
  <si>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</si>
  <si>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</si>
  <si>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</si>
  <si>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</si>
  <si>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</si>
  <si>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</si>
  <si>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</si>
  <si>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</si>
  <si>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</si>
  <si>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</si>
  <si>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</si>
  <si>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</si>
  <si>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</si>
  <si>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</si>
  <si>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</si>
  <si>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</si>
  <si>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</si>
  <si>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</si>
  <si>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</si>
  <si>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</si>
  <si>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</si>
  <si>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</si>
  <si>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</si>
  <si>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</si>
  <si>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</si>
  <si>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</si>
  <si>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</si>
  <si>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</si>
  <si>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</si>
  <si>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</si>
  <si>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</si>
  <si>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</si>
  <si>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</si>
  <si>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</si>
  <si>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</si>
  <si>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</si>
  <si>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</si>
  <si>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</si>
  <si>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</si>
  <si>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</si>
  <si>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</si>
  <si>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</si>
  <si>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</si>
  <si>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</si>
  <si>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</si>
  <si>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</si>
  <si>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</si>
  <si>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</si>
  <si>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</si>
  <si>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</si>
  <si>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</si>
  <si>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</si>
  <si>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</si>
  <si>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</si>
  <si>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</si>
  <si>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</si>
  <si>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</si>
  <si>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</si>
  <si>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</si>
  <si>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</si>
  <si>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</si>
  <si>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</si>
  <si>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</si>
  <si>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</si>
  <si>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</si>
  <si>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</si>
  <si>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</si>
  <si>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</si>
  <si>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</si>
  <si>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</si>
  <si>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</si>
  <si>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</si>
  <si>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</si>
  <si>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</si>
  <si>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</si>
  <si>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</si>
  <si>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</si>
  <si>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</si>
  <si>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</si>
  <si>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</si>
  <si>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</si>
  <si>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</si>
  <si>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</si>
  <si>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</si>
  <si>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</si>
  <si>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</si>
  <si>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</si>
  <si>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</si>
  <si>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</si>
  <si>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</si>
  <si>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</si>
  <si>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</si>
  <si>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</si>
  <si>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</si>
  <si>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</si>
  <si>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</si>
  <si>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</si>
  <si>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</si>
  <si>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</si>
  <si>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</si>
  <si>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</si>
  <si>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</si>
  <si>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</si>
  <si>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</si>
  <si>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</si>
  <si>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</si>
  <si>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</si>
  <si>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</si>
  <si>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</si>
  <si>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</si>
  <si>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</si>
  <si>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</si>
  <si>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</si>
  <si>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</si>
  <si>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</si>
  <si>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</si>
  <si>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</si>
  <si>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</si>
  <si>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</si>
  <si>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</si>
  <si>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</si>
  <si>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</si>
  <si>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</si>
  <si>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</si>
  <si>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</si>
  <si>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</si>
  <si>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</si>
  <si>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</si>
  <si>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</si>
  <si>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</si>
  <si>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</si>
  <si>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</si>
  <si>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</si>
  <si>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</si>
  <si>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</si>
  <si>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</si>
  <si>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</si>
  <si>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</si>
  <si>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</si>
  <si>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</si>
  <si>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</si>
  <si>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</si>
  <si>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</si>
  <si>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</si>
  <si>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</si>
  <si>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</si>
  <si>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</si>
  <si>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</si>
  <si>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</si>
  <si>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</si>
  <si>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</si>
  <si>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</si>
  <si>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</si>
  <si>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</si>
  <si>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</si>
  <si>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</si>
  <si>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</si>
  <si>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</si>
  <si>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</si>
  <si>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</si>
  <si>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</si>
  <si>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</si>
  <si>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</si>
  <si>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</si>
  <si>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</si>
  <si>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</si>
  <si>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</si>
  <si>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</si>
  <si>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</si>
  <si>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</si>
  <si>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</si>
  <si>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</si>
  <si>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</si>
  <si>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</si>
  <si>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</si>
  <si>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</si>
  <si>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</si>
  <si>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</si>
  <si>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</si>
  <si>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</si>
  <si>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</si>
  <si>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</si>
  <si>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</si>
  <si>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</si>
  <si>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</si>
  <si>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</si>
  <si>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</si>
  <si>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</si>
  <si>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</si>
  <si>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</si>
  <si>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</si>
  <si>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</si>
  <si>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</si>
  <si>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</si>
  <si>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</si>
  <si>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</si>
  <si>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</si>
  <si>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</si>
  <si>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</si>
  <si>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</si>
  <si>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</si>
  <si>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</si>
  <si>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</si>
  <si>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</si>
  <si>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</si>
  <si>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</si>
  <si>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</si>
  <si>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</si>
  <si>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</si>
  <si>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</si>
  <si>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</si>
  <si>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</si>
  <si>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</si>
  <si>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</si>
  <si>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</si>
  <si>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</si>
  <si>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</si>
  <si>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</si>
  <si>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</si>
  <si>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</si>
  <si>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</si>
  <si>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</si>
  <si>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</si>
  <si>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</si>
  <si>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</si>
  <si>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</si>
  <si>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</si>
  <si>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</si>
  <si>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</si>
  <si>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</si>
  <si>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</si>
  <si>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</si>
  <si>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</si>
  <si>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</si>
  <si>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</si>
  <si>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</si>
  <si>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</si>
  <si>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</si>
  <si>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</si>
  <si>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</si>
  <si>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</si>
  <si>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</si>
  <si>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</si>
  <si>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</si>
  <si>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</si>
  <si>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</si>
  <si>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</si>
  <si>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</si>
  <si>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</si>
  <si>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</si>
  <si>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</si>
  <si>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</si>
  <si>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</si>
  <si>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</si>
  <si>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</si>
  <si>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</si>
  <si>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</si>
  <si>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</si>
  <si>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</si>
  <si>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</si>
  <si>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</si>
  <si>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</si>
  <si>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</si>
  <si>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</si>
  <si>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</si>
  <si>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</si>
  <si>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</si>
  <si>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</si>
  <si>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</si>
  <si>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</si>
  <si>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</si>
  <si>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</si>
  <si>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</si>
  <si>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</si>
  <si>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</si>
  <si>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</si>
  <si>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</si>
  <si>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</si>
  <si>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</si>
  <si>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</si>
  <si>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</si>
  <si>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</si>
  <si>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</si>
  <si>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</si>
  <si>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</si>
  <si>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</si>
  <si>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</si>
  <si>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</si>
  <si>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</si>
  <si>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</si>
  <si>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</si>
  <si>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</si>
  <si>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</si>
  <si>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</si>
  <si>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</si>
  <si>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</si>
  <si>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</si>
  <si>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</si>
  <si>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</si>
  <si>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</si>
  <si>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</si>
  <si>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</si>
  <si>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</si>
  <si>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</si>
  <si>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</si>
  <si>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</si>
  <si>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</si>
  <si>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</si>
  <si>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</si>
  <si>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</si>
  <si>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</si>
  <si>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</si>
  <si>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</si>
  <si>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</si>
  <si>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</si>
  <si>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</si>
  <si>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</si>
  <si>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</si>
  <si>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</si>
  <si>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</si>
  <si>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</si>
  <si>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</si>
  <si>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</si>
  <si>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</si>
  <si>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</si>
  <si>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</si>
  <si>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</si>
  <si>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</si>
  <si>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</si>
  <si>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</si>
  <si>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</si>
  <si>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</si>
  <si>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</si>
  <si>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</si>
  <si>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</si>
  <si>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</si>
  <si>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</si>
  <si>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</si>
  <si>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</si>
  <si>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</si>
  <si>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</si>
  <si>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</si>
  <si>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</si>
  <si>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</si>
  <si>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</si>
  <si>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</si>
  <si>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</si>
  <si>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</si>
  <si>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</si>
  <si>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</si>
  <si>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</si>
  <si>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</si>
  <si>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</si>
  <si>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</si>
  <si>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</si>
  <si>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</si>
  <si>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</si>
  <si>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</si>
  <si>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</si>
  <si>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</si>
  <si>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</si>
  <si>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</si>
  <si>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</si>
  <si>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</si>
  <si>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</si>
  <si>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</si>
  <si>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</si>
  <si>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</si>
  <si>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</si>
  <si>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</si>
  <si>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</si>
  <si>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</si>
  <si>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</si>
  <si>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</si>
  <si>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</si>
  <si>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</si>
  <si>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</si>
  <si>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</si>
  <si>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</si>
  <si>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</si>
  <si>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</si>
  <si>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</si>
  <si>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</si>
  <si>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</si>
  <si>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</si>
  <si>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</si>
  <si>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</si>
  <si>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</si>
  <si>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</si>
  <si>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</si>
  <si>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</si>
  <si>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</si>
  <si>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</si>
  <si>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</si>
  <si>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</si>
  <si>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</si>
  <si>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</si>
  <si>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</si>
  <si>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</si>
  <si>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</si>
  <si>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</si>
  <si>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</si>
  <si>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</si>
  <si>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</si>
  <si>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</si>
  <si>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</si>
  <si>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</si>
  <si>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</si>
  <si>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</si>
  <si>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</si>
  <si>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</si>
  <si>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</si>
  <si>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</si>
  <si>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</si>
  <si>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</si>
  <si>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</si>
  <si>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</si>
  <si>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</si>
  <si>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</si>
  <si>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</si>
  <si>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</si>
  <si>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</si>
  <si>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</si>
  <si>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</si>
  <si>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</si>
  <si>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</si>
  <si>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</si>
  <si>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</si>
  <si>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</si>
  <si>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</si>
  <si>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</si>
  <si>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</si>
  <si>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</si>
  <si>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</si>
  <si>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</si>
  <si>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</si>
  <si>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</si>
  <si>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</si>
  <si>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</si>
  <si>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</si>
  <si>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</si>
  <si>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</si>
  <si>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</si>
  <si>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</si>
  <si>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</si>
  <si>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</si>
  <si>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</si>
  <si>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</si>
  <si>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</si>
  <si>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</si>
  <si>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</si>
  <si>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</si>
  <si>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</si>
  <si>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</si>
  <si>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</si>
  <si>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</si>
  <si>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</si>
  <si>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</si>
  <si>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</si>
  <si>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</si>
  <si>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</si>
  <si>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</si>
  <si>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</si>
  <si>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</si>
  <si>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</si>
  <si>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</si>
  <si>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</si>
  <si>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</si>
  <si>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</si>
  <si>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</si>
  <si>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</si>
  <si>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</si>
  <si>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</si>
  <si>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</si>
  <si>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</si>
  <si>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</si>
  <si>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</si>
  <si>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</si>
  <si>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</si>
  <si>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</si>
  <si>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</si>
  <si>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</si>
  <si>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</si>
  <si>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</si>
  <si>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</si>
  <si>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</si>
  <si>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</si>
  <si>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</si>
  <si>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</si>
  <si>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</si>
  <si>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</si>
  <si>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</si>
  <si>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</si>
  <si>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</si>
  <si>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</si>
  <si>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</si>
  <si>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</si>
  <si>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</si>
  <si>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</si>
  <si>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</si>
  <si>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</si>
  <si>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</si>
  <si>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</si>
  <si>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</si>
  <si>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</si>
  <si>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</si>
  <si>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</si>
  <si>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</si>
  <si>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</si>
  <si>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</si>
  <si>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</si>
  <si>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</si>
  <si>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</si>
  <si>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</si>
  <si>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</si>
  <si>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</si>
  <si>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</si>
  <si>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</si>
  <si>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</si>
  <si>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</si>
  <si>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</si>
  <si>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</si>
  <si>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</si>
  <si>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</si>
  <si>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</si>
  <si>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</si>
  <si>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</si>
  <si>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</si>
  <si>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</si>
  <si>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</si>
  <si>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</si>
  <si>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</si>
  <si>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</si>
  <si>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</si>
  <si>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</si>
  <si>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</si>
  <si>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</si>
  <si>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</si>
  <si>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</si>
  <si>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</si>
  <si>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</si>
  <si>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</si>
  <si>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</si>
  <si>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</si>
  <si>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</si>
  <si>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</si>
  <si>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</si>
  <si>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</si>
  <si>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</si>
  <si>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</si>
  <si>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</si>
  <si>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</si>
  <si>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</si>
  <si>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</si>
  <si>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</si>
  <si>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</si>
  <si>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</si>
  <si>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</si>
  <si>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</si>
  <si>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</si>
  <si>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</si>
  <si>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</si>
  <si>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</si>
  <si>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</si>
  <si>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</si>
  <si>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</si>
  <si>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</si>
  <si>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</si>
  <si>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</si>
  <si>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</si>
  <si>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</si>
  <si>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</si>
  <si>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</si>
  <si>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</si>
  <si>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</si>
  <si>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</si>
  <si>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</si>
  <si>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</si>
  <si>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</si>
  <si>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</si>
  <si>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</si>
  <si>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</si>
  <si>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</si>
  <si>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</si>
  <si>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</si>
  <si>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</si>
  <si>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</si>
  <si>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</si>
  <si>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</si>
  <si>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</si>
  <si>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</si>
  <si>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</si>
  <si>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</si>
  <si>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</si>
  <si>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</si>
  <si>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</si>
  <si>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</si>
  <si>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</si>
  <si>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</si>
  <si>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</si>
  <si>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</si>
  <si>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</si>
  <si>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</si>
  <si>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</si>
  <si>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</si>
  <si>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</si>
  <si>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</si>
  <si>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</si>
  <si>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</si>
  <si>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</si>
  <si>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</si>
  <si>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</si>
  <si>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</si>
  <si>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</si>
  <si>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</si>
  <si>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</si>
  <si>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</si>
  <si>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</si>
  <si>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</si>
  <si>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</si>
  <si>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</si>
  <si>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</si>
  <si>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</si>
  <si>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</si>
  <si>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</si>
  <si>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</si>
  <si>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</si>
  <si>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</si>
  <si>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</si>
  <si>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</si>
  <si>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</si>
  <si>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</si>
  <si>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</si>
  <si>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</si>
  <si>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</si>
  <si>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</si>
  <si>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</si>
  <si>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</si>
  <si>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</si>
  <si>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</si>
  <si>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</si>
  <si>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</si>
  <si>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</si>
  <si>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</si>
  <si>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</si>
  <si>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</si>
  <si>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</si>
  <si>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</si>
  <si>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</si>
  <si>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</si>
  <si>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</si>
  <si>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</si>
  <si>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</si>
  <si>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</si>
  <si>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</si>
  <si>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</si>
  <si>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</si>
  <si>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</si>
  <si>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</si>
  <si>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</si>
  <si>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</si>
  <si>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</si>
  <si>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</si>
  <si>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</si>
  <si>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</si>
  <si>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</si>
  <si>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</si>
  <si>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</si>
  <si>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</si>
  <si>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</si>
  <si>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</si>
  <si>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</si>
  <si>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</si>
  <si>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</si>
  <si>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</si>
  <si>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</si>
  <si>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</si>
  <si>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</si>
  <si>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</si>
  <si>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</si>
  <si>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</si>
  <si>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</si>
  <si>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</si>
  <si>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</si>
  <si>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</si>
  <si>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</si>
  <si>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</si>
  <si>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</si>
  <si>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</si>
  <si>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</si>
  <si>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</si>
  <si>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</si>
  <si>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</si>
  <si>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</si>
  <si>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</si>
  <si>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</si>
  <si>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</si>
  <si>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</si>
  <si>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</si>
  <si>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</si>
  <si>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</si>
  <si>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</si>
  <si>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</si>
  <si>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</si>
  <si>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</si>
  <si>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</si>
  <si>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</si>
  <si>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</si>
  <si>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</si>
  <si>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</si>
  <si>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</si>
  <si>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</si>
  <si>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</si>
  <si>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</si>
  <si>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</si>
  <si>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</si>
  <si>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</si>
  <si>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</si>
  <si>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</si>
  <si>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</si>
  <si>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</si>
  <si>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</si>
  <si>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</si>
  <si>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</si>
  <si>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</si>
  <si>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</si>
  <si>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</si>
  <si>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</si>
  <si>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</si>
  <si>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</si>
  <si>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</si>
  <si>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</si>
  <si>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</si>
  <si>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</si>
  <si>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</si>
  <si>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</si>
  <si>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</si>
  <si>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</si>
  <si>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</si>
  <si>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</si>
  <si>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</si>
  <si>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</si>
  <si>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</si>
  <si>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</si>
  <si>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</si>
  <si>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</si>
  <si>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</si>
  <si>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</si>
  <si>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</si>
  <si>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</si>
  <si>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</si>
  <si>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</si>
  <si>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</si>
  <si>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</si>
  <si>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</si>
  <si>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</si>
  <si>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</si>
  <si>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</si>
  <si>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</si>
  <si>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</si>
  <si>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</si>
  <si>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</si>
  <si>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</si>
  <si>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</si>
  <si>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</si>
  <si>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</si>
  <si>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</si>
  <si>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</si>
  <si>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</si>
  <si>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</si>
  <si>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</si>
  <si>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</si>
  <si>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</si>
  <si>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</si>
  <si>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</si>
  <si>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</si>
  <si>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</si>
  <si>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</si>
  <si>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</si>
  <si>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</si>
  <si>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</si>
  <si>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</si>
  <si>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</si>
  <si>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</si>
  <si>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</si>
  <si>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</si>
  <si>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</si>
  <si>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</si>
  <si>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</si>
  <si>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</si>
  <si>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</si>
  <si>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</si>
  <si>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</si>
  <si>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</si>
  <si>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</si>
  <si>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</si>
  <si>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</si>
  <si>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</si>
  <si>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</si>
  <si>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</si>
  <si>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</si>
  <si>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</si>
  <si>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</si>
  <si>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</si>
  <si>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</si>
  <si>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</si>
  <si>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</si>
  <si>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</si>
  <si>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</si>
  <si>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</si>
  <si>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</si>
  <si>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</si>
  <si>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</si>
  <si>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</si>
  <si>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</si>
  <si>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</si>
  <si>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</si>
  <si>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</si>
  <si>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</si>
  <si>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</si>
  <si>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</si>
  <si>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</si>
  <si>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</si>
  <si>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</si>
  <si>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</si>
  <si>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</si>
  <si>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</si>
  <si>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</si>
  <si>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</si>
  <si>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</si>
  <si>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</si>
  <si>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</si>
  <si>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</si>
  <si>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</si>
  <si>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</si>
  <si>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</si>
  <si>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</si>
  <si>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</si>
  <si>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</si>
  <si>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</si>
  <si>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</si>
  <si>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</si>
  <si>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</si>
  <si>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</si>
  <si>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</si>
  <si>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</si>
  <si>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</si>
  <si>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</si>
  <si>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</si>
  <si>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</si>
  <si>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</si>
  <si>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</si>
  <si>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</si>
  <si>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</si>
  <si>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</si>
  <si>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</si>
  <si>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</si>
  <si>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</si>
  <si>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</si>
  <si>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</si>
  <si>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</si>
  <si>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</si>
  <si>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</si>
  <si>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</si>
  <si>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</si>
  <si>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</si>
  <si>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</si>
  <si>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</si>
  <si>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</si>
  <si>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</si>
  <si>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</si>
  <si>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</si>
  <si>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</si>
  <si>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</si>
  <si>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</si>
  <si>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</si>
  <si>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</si>
  <si>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</si>
  <si>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</si>
  <si>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</si>
  <si>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</si>
  <si>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</si>
  <si>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</si>
  <si>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</si>
  <si>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</si>
  <si>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</si>
  <si>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</si>
  <si>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</si>
  <si>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</si>
  <si>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</si>
  <si>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</si>
  <si>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</si>
  <si>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</si>
  <si>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</si>
  <si>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</si>
  <si>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</si>
  <si>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</si>
  <si>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</si>
  <si>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</si>
  <si>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</si>
  <si>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</si>
  <si>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</si>
  <si>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</si>
  <si>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</si>
  <si>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</si>
  <si>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</si>
  <si>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</si>
  <si>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</si>
  <si>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</si>
  <si>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</si>
  <si>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</si>
  <si>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</si>
  <si>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</si>
  <si>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</si>
  <si>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</si>
  <si>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</si>
  <si>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</si>
  <si>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</si>
  <si>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</si>
  <si>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</si>
  <si>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</si>
  <si>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</si>
  <si>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</si>
  <si>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</si>
  <si>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</si>
  <si>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</si>
  <si>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</si>
  <si>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</si>
  <si>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</si>
  <si>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</si>
  <si>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</si>
  <si>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</si>
  <si>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</si>
  <si>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</si>
  <si>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</si>
  <si>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</si>
  <si>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</si>
  <si>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</si>
  <si>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</si>
  <si>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</si>
  <si>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</si>
  <si>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</si>
  <si>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</si>
  <si>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</si>
  <si>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</si>
  <si>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</si>
  <si>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</si>
  <si>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</si>
  <si>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</si>
  <si>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</si>
  <si>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</si>
  <si>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</si>
  <si>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</si>
  <si>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</si>
  <si>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</si>
  <si>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</si>
  <si>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</si>
  <si>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</si>
  <si>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</si>
  <si>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</si>
  <si>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</si>
  <si>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</si>
  <si>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</si>
  <si>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</si>
  <si>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</si>
  <si>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</si>
  <si>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</si>
  <si>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</si>
  <si>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</si>
  <si>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</si>
  <si>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</si>
  <si>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</si>
  <si>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</si>
  <si>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</si>
  <si>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</si>
  <si>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</si>
  <si>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</si>
  <si>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</si>
  <si>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</si>
  <si>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</si>
  <si>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</si>
  <si>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</si>
  <si>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</si>
  <si>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</si>
  <si>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</si>
  <si>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</si>
  <si>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</si>
  <si>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</si>
  <si>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</si>
  <si>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</si>
  <si>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</si>
  <si>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</si>
  <si>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</si>
  <si>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</si>
  <si>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</si>
  <si>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</si>
  <si>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</si>
  <si>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</si>
  <si>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</si>
  <si>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</si>
  <si>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</si>
  <si>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</si>
  <si>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</si>
  <si>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</si>
  <si>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</si>
  <si>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</si>
  <si>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</si>
  <si>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</si>
  <si>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</si>
  <si>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</si>
  <si>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</si>
  <si>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</si>
  <si>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</si>
  <si>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</si>
  <si>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</si>
  <si>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</si>
  <si>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</si>
  <si>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</si>
  <si>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</si>
  <si>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</si>
  <si>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</si>
  <si>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</si>
  <si>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</si>
  <si>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</si>
  <si>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</si>
  <si>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</si>
  <si>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</si>
  <si>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</si>
  <si>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</si>
  <si>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</si>
  <si>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</si>
  <si>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</si>
  <si>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</si>
  <si>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</si>
  <si>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</si>
  <si>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</si>
  <si>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</si>
  <si>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</si>
  <si>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</si>
  <si>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</si>
  <si>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</si>
  <si>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</si>
  <si>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</si>
  <si>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</si>
  <si>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</si>
  <si>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</si>
  <si>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</si>
  <si>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</si>
  <si>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</si>
  <si>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</si>
  <si>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</si>
  <si>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</si>
  <si>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</si>
  <si>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</si>
  <si>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</si>
  <si>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</si>
  <si>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</si>
  <si>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</si>
  <si>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</si>
  <si>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</si>
  <si>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</si>
  <si>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</si>
  <si>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</si>
  <si>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</si>
  <si>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</si>
  <si>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</si>
  <si>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</si>
  <si>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</si>
  <si>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</si>
  <si>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</si>
  <si>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</si>
  <si>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</si>
  <si>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</si>
  <si>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</si>
  <si>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</si>
  <si>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</si>
  <si>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</si>
  <si>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</si>
  <si>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</si>
  <si>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</si>
  <si>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</si>
  <si>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</si>
  <si>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</si>
  <si>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</si>
  <si>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</si>
  <si>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</si>
  <si>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</si>
  <si>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</si>
  <si>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</si>
  <si>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</si>
  <si>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</si>
  <si>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</si>
  <si>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</si>
  <si>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</si>
  <si>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</si>
  <si>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</si>
  <si>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</si>
  <si>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</si>
  <si>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</si>
  <si>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</si>
  <si>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</si>
  <si>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</si>
  <si>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</si>
  <si>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</si>
  <si>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</si>
  <si>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</si>
  <si>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</si>
  <si>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</si>
  <si>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</si>
  <si>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</si>
  <si>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</si>
  <si>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</si>
  <si>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</si>
  <si>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</si>
  <si>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</si>
  <si>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</si>
  <si>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</si>
  <si>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</si>
  <si>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</si>
  <si>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</si>
  <si>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</si>
  <si>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</si>
  <si>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</si>
  <si>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</si>
  <si>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</si>
  <si>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</si>
  <si>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</si>
  <si>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</si>
  <si>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</si>
  <si>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</si>
  <si>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</si>
  <si>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</si>
  <si>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</si>
  <si>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</si>
  <si>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</si>
  <si>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</si>
  <si>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</si>
  <si>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</si>
  <si>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</si>
  <si>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</si>
  <si>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</si>
  <si>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</si>
  <si>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</si>
  <si>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</si>
  <si>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</si>
  <si>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</si>
  <si>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</si>
  <si>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</si>
  <si>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</si>
  <si>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</si>
  <si>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</si>
  <si>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</si>
  <si>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</si>
  <si>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</si>
  <si>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</si>
  <si>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</si>
  <si>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</si>
  <si>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</si>
  <si>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</si>
  <si>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</si>
  <si>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</si>
  <si>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</si>
  <si>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</si>
  <si>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</si>
  <si>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</si>
  <si>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</si>
  <si>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</si>
  <si>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</si>
  <si>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</si>
  <si>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</si>
  <si>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</si>
  <si>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</si>
  <si>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</si>
  <si>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</si>
  <si>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</si>
  <si>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</si>
  <si>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</si>
  <si>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</si>
  <si>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</si>
  <si>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</si>
  <si>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</si>
  <si>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</si>
  <si>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</si>
  <si>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</si>
  <si>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</si>
  <si>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</si>
  <si>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</si>
  <si>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</si>
  <si>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</si>
  <si>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</si>
  <si>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</si>
  <si>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</si>
  <si>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</si>
  <si>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</si>
  <si>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</si>
  <si>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</si>
  <si>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</si>
  <si>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</si>
  <si>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</si>
  <si>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</si>
  <si>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</si>
  <si>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</si>
  <si>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</si>
  <si>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</si>
  <si>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</si>
  <si>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</si>
  <si>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</si>
  <si>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</si>
  <si>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</si>
  <si>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</si>
  <si>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</si>
  <si>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</si>
  <si>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</si>
  <si>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</si>
  <si>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</si>
  <si>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</si>
  <si>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</si>
  <si>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</si>
  <si>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</si>
  <si>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</si>
  <si>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</si>
  <si>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</si>
  <si>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</si>
  <si>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</si>
  <si>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</si>
  <si>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</si>
  <si>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</si>
  <si>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</si>
  <si>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</si>
  <si>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</si>
  <si>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</si>
  <si>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</si>
  <si>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</si>
  <si>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</si>
  <si>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</si>
  <si>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</si>
  <si>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</si>
  <si>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</si>
  <si>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</si>
  <si>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</si>
  <si>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</si>
  <si>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</si>
  <si>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</si>
  <si>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</si>
  <si>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</si>
  <si>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</si>
  <si>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</si>
  <si>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</si>
  <si>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</si>
  <si>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</si>
  <si>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</si>
  <si>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</si>
  <si>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</si>
  <si>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</si>
  <si>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</si>
  <si>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</si>
  <si>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</si>
  <si>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</si>
  <si>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</si>
  <si>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</si>
  <si>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</si>
  <si>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</si>
  <si>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</si>
  <si>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</si>
  <si>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</si>
  <si>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</si>
  <si>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</si>
  <si>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</si>
  <si>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</si>
  <si>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</si>
  <si>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</si>
  <si>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</si>
  <si>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</si>
  <si>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</si>
  <si>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</si>
  <si>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</si>
  <si>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</si>
  <si>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</si>
  <si>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</si>
  <si>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</si>
  <si>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</si>
  <si>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</si>
  <si>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</si>
  <si>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</si>
  <si>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</si>
  <si>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</si>
  <si>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</si>
  <si>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</si>
  <si>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</si>
  <si>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</si>
  <si>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</si>
  <si>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</si>
  <si>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</si>
  <si>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</si>
  <si>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</si>
  <si>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</si>
  <si>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</si>
  <si>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</si>
  <si>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</si>
  <si>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</si>
  <si>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</si>
  <si>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</si>
  <si>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</si>
  <si>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</si>
  <si>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</si>
  <si>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</si>
  <si>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</si>
  <si>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</si>
  <si>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</si>
  <si>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</si>
  <si>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</si>
  <si>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</si>
  <si>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</si>
  <si>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</si>
  <si>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</si>
  <si>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</si>
  <si>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</si>
  <si>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</si>
  <si>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</si>
  <si>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</si>
  <si>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</si>
  <si>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</si>
  <si>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</si>
  <si>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</si>
  <si>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</si>
  <si>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</si>
  <si>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</si>
  <si>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</si>
  <si>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</si>
  <si>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</si>
  <si>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</si>
  <si>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</si>
  <si>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</si>
  <si>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</si>
  <si>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</si>
  <si>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</si>
  <si>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</si>
  <si>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</si>
  <si>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</si>
  <si>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</si>
  <si>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</si>
  <si>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</si>
  <si>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</si>
  <si>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</si>
  <si>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</si>
  <si>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</si>
  <si>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</si>
  <si>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</si>
  <si>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</si>
  <si>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</si>
  <si>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</si>
  <si>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</si>
  <si>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</si>
  <si>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</si>
  <si>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</si>
  <si>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</si>
  <si>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</si>
  <si>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</si>
  <si>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</si>
  <si>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</si>
  <si>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</si>
  <si>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</si>
  <si>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</si>
  <si>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</si>
  <si>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</si>
  <si>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</si>
  <si>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</si>
  <si>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</si>
  <si>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</si>
  <si>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</si>
  <si>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</si>
  <si>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</si>
  <si>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</si>
  <si>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</si>
  <si>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</si>
  <si>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</si>
  <si>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</si>
  <si>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</si>
  <si>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</si>
  <si>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</si>
  <si>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</si>
  <si>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</si>
  <si>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</si>
  <si>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</si>
  <si>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</si>
  <si>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</si>
  <si>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</si>
  <si>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</si>
  <si>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</si>
  <si>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</si>
  <si>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</si>
  <si>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</si>
  <si>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</si>
  <si>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</si>
  <si>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</si>
  <si>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</si>
  <si>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</si>
  <si>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</si>
  <si>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</si>
  <si>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</si>
  <si>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</si>
  <si>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</si>
  <si>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</si>
  <si>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</si>
  <si>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</si>
  <si>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</si>
  <si>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</si>
  <si>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</si>
  <si>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</si>
  <si>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</si>
  <si>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</si>
  <si>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</si>
  <si>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</si>
  <si>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</si>
  <si>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</si>
  <si>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</si>
  <si>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</si>
  <si>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</si>
  <si>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</si>
  <si>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</si>
  <si>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</si>
  <si>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</si>
  <si>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</si>
  <si>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</si>
  <si>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</si>
  <si>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</si>
  <si>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</si>
  <si>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</si>
  <si>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</si>
  <si>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</si>
  <si>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</si>
  <si>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</si>
  <si>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</si>
  <si>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</si>
  <si>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</si>
  <si>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</si>
  <si>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</si>
  <si>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</si>
  <si>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</si>
  <si>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</si>
  <si>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</si>
  <si>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</si>
  <si>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</si>
  <si>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</si>
  <si>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</si>
  <si>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</si>
  <si>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</si>
  <si>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</si>
  <si>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</si>
  <si>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</si>
  <si>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</si>
  <si>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</si>
  <si>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</si>
  <si>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</si>
  <si>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</si>
  <si>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</si>
  <si>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</si>
  <si>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</si>
  <si>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</si>
  <si>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</si>
  <si>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</si>
  <si>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</si>
  <si>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</si>
  <si>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</si>
  <si>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</si>
  <si>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</si>
  <si>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</si>
  <si>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</si>
  <si>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</si>
  <si>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</si>
  <si>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</si>
  <si>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</si>
  <si>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</si>
  <si>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</si>
  <si>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</si>
  <si>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</si>
  <si>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</si>
  <si>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</si>
  <si>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</si>
  <si>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</si>
  <si>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</si>
  <si>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</si>
  <si>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</si>
  <si>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</si>
  <si>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</si>
  <si>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</si>
  <si>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</si>
  <si>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</si>
  <si>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</si>
  <si>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</si>
  <si>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</si>
  <si>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</si>
  <si>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</si>
  <si>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</si>
  <si>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</si>
  <si>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</si>
  <si>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</si>
  <si>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</si>
  <si>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</si>
  <si>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</si>
  <si>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</si>
  <si>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</si>
  <si>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</si>
  <si>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</si>
  <si>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</si>
  <si>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</si>
  <si>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</si>
  <si>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</si>
  <si>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</si>
  <si>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</si>
  <si>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</si>
  <si>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</si>
  <si>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</si>
  <si>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</si>
  <si>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</si>
  <si>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</si>
  <si>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</si>
  <si>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</si>
  <si>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</si>
  <si>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</si>
  <si>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</si>
  <si>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</si>
  <si>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</si>
  <si>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</si>
  <si>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</si>
  <si>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</si>
  <si>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</si>
  <si>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</si>
  <si>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</si>
  <si>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</si>
  <si>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</si>
  <si>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</si>
  <si>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</si>
  <si>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</si>
  <si>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</si>
  <si>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</si>
  <si>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</si>
  <si>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</si>
  <si>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</si>
  <si>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</si>
  <si>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</si>
  <si>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</si>
  <si>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</si>
  <si>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</si>
  <si>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</si>
  <si>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</si>
  <si>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</si>
  <si>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</si>
  <si>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</si>
  <si>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</si>
  <si>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</si>
  <si>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</si>
  <si>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</si>
  <si>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</si>
  <si>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</si>
  <si>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</si>
  <si>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</si>
  <si>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</si>
  <si>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</si>
  <si>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</si>
  <si>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</si>
  <si>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</si>
  <si>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</si>
  <si>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</si>
  <si>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</si>
  <si>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</si>
  <si>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</si>
  <si>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</si>
  <si>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</si>
  <si>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</si>
  <si>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</si>
  <si>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</si>
  <si>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</si>
  <si>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</si>
  <si>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</si>
  <si>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</si>
  <si>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</si>
  <si>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</si>
  <si>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</si>
  <si>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</si>
  <si>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</si>
  <si>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</si>
  <si>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</si>
  <si>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</si>
  <si>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</si>
  <si>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</si>
  <si>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</si>
  <si>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</si>
  <si>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</si>
  <si>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</si>
  <si>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</si>
  <si>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</si>
  <si>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</si>
  <si>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</si>
  <si>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</si>
  <si>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</si>
  <si>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</si>
  <si>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</si>
  <si>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</si>
  <si>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</si>
  <si>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</si>
  <si>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</si>
  <si>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</si>
  <si>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</si>
  <si>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</si>
  <si>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</si>
  <si>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</si>
  <si>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</si>
  <si>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</si>
  <si>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</si>
  <si>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</si>
  <si>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</si>
  <si>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</si>
  <si>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</si>
  <si>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</si>
  <si>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</si>
  <si>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</si>
  <si>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</si>
  <si>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</si>
  <si>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</si>
  <si>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</si>
  <si>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</si>
  <si>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</si>
  <si>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</si>
  <si>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</si>
  <si>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</si>
  <si>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</si>
  <si>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</si>
  <si>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</si>
  <si>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</si>
  <si>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</si>
  <si>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</si>
  <si>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</si>
  <si>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</si>
  <si>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</si>
  <si>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</si>
  <si>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</si>
  <si>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</si>
  <si>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</si>
  <si>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</si>
  <si>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</si>
  <si>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</si>
  <si>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</si>
  <si>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</si>
  <si>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</si>
  <si>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</si>
  <si>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</si>
  <si>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</si>
  <si>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</si>
  <si>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</si>
  <si>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</si>
  <si>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</si>
  <si>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</si>
  <si>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</si>
  <si>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</si>
  <si>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</si>
  <si>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</si>
  <si>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</si>
  <si>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</si>
  <si>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</si>
  <si>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</si>
  <si>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</si>
  <si>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</si>
  <si>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</si>
  <si>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</si>
  <si>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</si>
  <si>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</si>
  <si>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</si>
  <si>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</si>
  <si>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</si>
  <si>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</si>
  <si>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</si>
  <si>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</si>
  <si>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</si>
  <si>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</si>
  <si>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</si>
  <si>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</si>
  <si>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</si>
  <si>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</si>
  <si>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</si>
  <si>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</si>
  <si>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</si>
  <si>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</si>
  <si>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</si>
  <si>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</si>
  <si>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</si>
  <si>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</si>
  <si>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</si>
  <si>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</si>
  <si>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</si>
  <si>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</si>
  <si>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</si>
  <si>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</si>
  <si>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</si>
  <si>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</si>
  <si>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</si>
  <si>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</si>
  <si>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</si>
  <si>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</si>
  <si>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</si>
  <si>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</si>
  <si>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</si>
  <si>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</si>
  <si>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</si>
  <si>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</si>
  <si>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</si>
  <si>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</si>
  <si>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</si>
  <si>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</si>
  <si>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</si>
  <si>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</si>
  <si>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</si>
  <si>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</si>
  <si>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</si>
  <si>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</si>
  <si>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</si>
  <si>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</si>
  <si>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</si>
  <si>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</si>
  <si>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</si>
  <si>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</si>
  <si>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</si>
  <si>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</si>
  <si>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</si>
  <si>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</si>
  <si>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</si>
  <si>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</si>
  <si>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</si>
  <si>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</si>
  <si>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</si>
  <si>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</si>
  <si>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</si>
  <si>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</si>
  <si>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</si>
  <si>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</si>
  <si>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</si>
  <si>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</si>
  <si>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</si>
  <si>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</si>
  <si>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</si>
  <si>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</si>
  <si>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</si>
  <si>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</si>
  <si>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</si>
  <si>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</si>
  <si>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</si>
  <si>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</si>
  <si>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</si>
  <si>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</si>
  <si>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</si>
  <si>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</si>
  <si>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</si>
  <si>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</si>
  <si>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</si>
  <si>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</si>
  <si>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</si>
  <si>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</si>
  <si>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</si>
  <si>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</si>
  <si>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</si>
  <si>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</si>
  <si>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</si>
  <si>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</si>
  <si>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</si>
  <si>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</si>
  <si>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</si>
  <si>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</si>
  <si>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</si>
  <si>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</si>
  <si>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</si>
  <si>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</si>
  <si>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</si>
  <si>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</si>
  <si>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</si>
  <si>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</si>
  <si>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</si>
  <si>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</si>
  <si>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</si>
  <si>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</si>
  <si>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</si>
  <si>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</si>
  <si>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</si>
  <si>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</si>
  <si>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</si>
  <si>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</si>
  <si>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</si>
  <si>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</si>
  <si>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</si>
  <si>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</si>
  <si>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</si>
  <si>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</si>
  <si>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</si>
  <si>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</si>
  <si>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</si>
  <si>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</si>
  <si>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</si>
  <si>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</si>
  <si>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</si>
  <si>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</si>
  <si>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</si>
  <si>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</si>
  <si>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</si>
  <si>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</si>
  <si>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</si>
  <si>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</si>
  <si>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</si>
  <si>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</si>
  <si>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</si>
  <si>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</si>
  <si>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</si>
  <si>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</si>
  <si>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</si>
  <si>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</si>
  <si>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</si>
  <si>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</si>
  <si>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</si>
  <si>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</si>
  <si>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</si>
  <si>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</si>
  <si>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</si>
  <si>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</si>
  <si>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</si>
  <si>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</si>
  <si>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</si>
  <si>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</si>
  <si>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</si>
  <si>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</si>
  <si>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</si>
  <si>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</si>
  <si>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</si>
  <si>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</si>
  <si>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</si>
  <si>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</si>
  <si>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</si>
  <si>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</si>
  <si>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</si>
  <si>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</si>
  <si>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</si>
  <si>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</si>
  <si>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</si>
  <si>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</si>
  <si>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</si>
  <si>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</si>
  <si>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</si>
  <si>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</si>
  <si>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</si>
  <si>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</si>
  <si>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</si>
  <si>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</si>
  <si>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</si>
  <si>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</si>
  <si>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</si>
  <si>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</si>
  <si>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</si>
  <si>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</si>
  <si>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</si>
  <si>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</si>
  <si>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</si>
  <si>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</si>
  <si>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</si>
  <si>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</si>
  <si>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</si>
  <si>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</si>
  <si>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</si>
  <si>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</si>
  <si>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</si>
  <si>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</si>
  <si>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</si>
  <si>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</si>
  <si>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</si>
  <si>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</si>
  <si>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</si>
  <si>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</si>
  <si>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</si>
  <si>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</si>
  <si>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</si>
  <si>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</si>
  <si>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</si>
  <si>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</si>
  <si>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</si>
  <si>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</si>
  <si>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</si>
  <si>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</si>
  <si>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</si>
  <si>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</si>
  <si>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</si>
  <si>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</si>
  <si>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</si>
  <si>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</si>
  <si>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</si>
  <si>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</si>
  <si>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</si>
  <si>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</si>
  <si>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</si>
  <si>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</si>
  <si>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</si>
  <si>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</si>
  <si>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</si>
  <si>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</si>
  <si>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</si>
  <si>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</si>
  <si>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</si>
  <si>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</si>
  <si>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</si>
  <si>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</si>
  <si>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</si>
  <si>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</si>
  <si>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</si>
  <si>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</si>
  <si>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</si>
  <si>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</si>
  <si>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</si>
  <si>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</si>
  <si>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</si>
  <si>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</si>
  <si>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</si>
  <si>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</si>
  <si>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</si>
  <si>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</si>
  <si>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</si>
  <si>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</si>
  <si>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</si>
  <si>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</si>
  <si>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</si>
  <si>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</si>
  <si>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</si>
  <si>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</si>
  <si>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</si>
  <si>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</si>
  <si>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</si>
  <si>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</si>
  <si>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</si>
  <si>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</si>
  <si>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</si>
  <si>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</si>
  <si>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</si>
  <si>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</si>
  <si>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</si>
  <si>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</si>
  <si>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</si>
  <si>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</si>
  <si>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</si>
  <si>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</si>
  <si>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</si>
  <si>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</si>
  <si>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</si>
  <si>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</si>
  <si>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</si>
  <si>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</si>
  <si>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</si>
  <si>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</si>
  <si>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</si>
  <si>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</si>
  <si>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</si>
  <si>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</si>
  <si>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</si>
  <si>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</si>
  <si>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</si>
  <si>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</si>
  <si>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</si>
  <si>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</si>
  <si>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</si>
  <si>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</si>
  <si>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</si>
  <si>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</si>
  <si>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</si>
  <si>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</si>
  <si>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</si>
  <si>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</si>
  <si>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</si>
  <si>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</si>
  <si>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</si>
  <si>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</si>
  <si>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</si>
  <si>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</si>
  <si>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</si>
  <si>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</si>
  <si>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</si>
  <si>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</si>
  <si>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</si>
  <si>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</si>
  <si>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</si>
  <si>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</si>
  <si>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</si>
  <si>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</si>
  <si>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</si>
  <si>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</si>
  <si>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</si>
  <si>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</si>
  <si>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</si>
  <si>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</si>
  <si>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</si>
  <si>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</si>
  <si>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</si>
  <si>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</si>
  <si>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</si>
  <si>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</si>
  <si>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</si>
  <si>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</si>
  <si>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</si>
  <si>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</si>
  <si>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</si>
  <si>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</si>
  <si>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</si>
  <si>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</si>
  <si>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</si>
  <si>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</si>
  <si>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</si>
  <si>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</si>
  <si>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</si>
  <si>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</si>
  <si>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</si>
  <si>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</si>
  <si>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</si>
  <si>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</si>
  <si>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</si>
  <si>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</si>
  <si>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</si>
  <si>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</si>
  <si>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</si>
  <si>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</si>
  <si>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</si>
  <si>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</si>
  <si>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</si>
  <si>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</si>
  <si>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</si>
  <si>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</si>
  <si>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</si>
  <si>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</si>
  <si>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</si>
  <si>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</si>
  <si>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</si>
  <si>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</si>
  <si>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</si>
  <si>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</si>
  <si>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</si>
  <si>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</si>
  <si>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</si>
  <si>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</si>
  <si>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</si>
  <si>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</si>
  <si>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</si>
  <si>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</si>
  <si>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</si>
  <si>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</si>
  <si>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</si>
  <si>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</si>
  <si>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</si>
  <si>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</si>
  <si>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</si>
  <si>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</si>
  <si>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</si>
  <si>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</si>
  <si>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</si>
  <si>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</si>
  <si>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</si>
  <si>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</si>
  <si>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</si>
  <si>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</si>
  <si>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</si>
  <si>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</si>
  <si>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</si>
  <si>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</si>
  <si>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</si>
  <si>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</si>
  <si>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</si>
  <si>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</si>
  <si>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</si>
  <si>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</si>
  <si>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</si>
  <si>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</si>
  <si>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</si>
  <si>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</si>
  <si>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</si>
  <si>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</si>
  <si>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</si>
  <si>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</si>
  <si>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</si>
  <si>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</si>
  <si>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</si>
  <si>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</si>
  <si>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</si>
  <si>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</si>
  <si>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</si>
  <si>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</si>
  <si>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</si>
  <si>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</si>
  <si>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</si>
  <si>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</si>
  <si>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</si>
  <si>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</si>
  <si>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</si>
  <si>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</si>
  <si>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</si>
  <si>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</si>
  <si>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</si>
  <si>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</si>
  <si>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</si>
  <si>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</si>
  <si>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</si>
  <si>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</si>
  <si>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</si>
  <si>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</si>
  <si>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</si>
  <si>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</si>
  <si>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</si>
  <si>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</si>
  <si>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</si>
  <si>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</si>
  <si>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</si>
  <si>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</si>
  <si>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</si>
  <si>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</si>
  <si>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</si>
  <si>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</si>
  <si>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</si>
  <si>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</si>
  <si>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</si>
  <si>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</si>
  <si>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</si>
  <si>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</si>
  <si>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</si>
  <si>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</si>
  <si>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</si>
  <si>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</si>
  <si>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</si>
  <si>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</si>
  <si>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</si>
  <si>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</si>
  <si>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</si>
  <si>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</si>
  <si>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</si>
  <si>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</si>
  <si>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</si>
  <si>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</si>
  <si>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</si>
  <si>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</si>
  <si>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</si>
  <si>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</si>
  <si>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</si>
  <si>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</si>
  <si>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</si>
  <si>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</si>
  <si>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</si>
  <si>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</si>
  <si>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</si>
  <si>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</si>
  <si>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</si>
  <si>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</si>
  <si>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</si>
  <si>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</si>
  <si>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</si>
  <si>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</si>
  <si>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</si>
  <si>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</si>
  <si>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</si>
  <si>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</si>
  <si>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</si>
  <si>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</si>
  <si>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</si>
  <si>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</si>
  <si>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</si>
  <si>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</si>
  <si>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</si>
  <si>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</si>
  <si>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</si>
  <si>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</si>
  <si>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</si>
  <si>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</si>
  <si>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</si>
  <si>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</si>
  <si>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</si>
  <si>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</si>
  <si>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</si>
  <si>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</si>
  <si>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</si>
  <si>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</si>
  <si>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</si>
  <si>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</si>
  <si>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</si>
  <si>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</si>
  <si>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</si>
  <si>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</si>
  <si>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</si>
  <si>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</si>
  <si>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</si>
  <si>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</si>
  <si>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</si>
  <si>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</si>
  <si>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</si>
  <si>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</si>
  <si>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</si>
  <si>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</si>
  <si>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</si>
  <si>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</si>
  <si>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</si>
  <si>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</si>
  <si>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</si>
  <si>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</si>
  <si>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</si>
  <si>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</si>
  <si>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</si>
  <si>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</si>
  <si>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</si>
  <si>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</si>
  <si>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</si>
  <si>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</si>
  <si>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</si>
  <si>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</si>
  <si>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</si>
  <si>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</si>
  <si>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</si>
  <si>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</si>
  <si>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</si>
  <si>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</si>
  <si>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</si>
  <si>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</si>
  <si>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</si>
  <si>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</si>
  <si>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</si>
  <si>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</si>
  <si>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</si>
  <si>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</si>
  <si>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</si>
  <si>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</si>
  <si>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</si>
  <si>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</si>
  <si>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</si>
  <si>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</si>
  <si>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</si>
  <si>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</si>
  <si>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</si>
  <si>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</si>
  <si>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</si>
  <si>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</si>
  <si>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</si>
  <si>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</si>
  <si>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</si>
  <si>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</si>
  <si>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</si>
  <si>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</si>
  <si>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</si>
  <si>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</si>
  <si>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</si>
  <si>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</si>
  <si>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</si>
  <si>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</si>
  <si>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</si>
  <si>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</si>
  <si>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</si>
  <si>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</si>
  <si>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</si>
  <si>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</si>
  <si>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</si>
  <si>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</si>
  <si>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</si>
  <si>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</si>
  <si>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</si>
  <si>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</si>
  <si>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</si>
  <si>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</si>
  <si>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</si>
  <si>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</si>
  <si>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</si>
  <si>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</si>
  <si>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</si>
  <si>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</si>
  <si>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</si>
  <si>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</si>
  <si>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</si>
  <si>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</si>
  <si>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</si>
  <si>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</si>
  <si>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</si>
  <si>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</si>
  <si>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</si>
  <si>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</si>
  <si>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</si>
  <si>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</si>
  <si>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</si>
  <si>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</si>
  <si>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</si>
  <si>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</si>
  <si>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</si>
  <si>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</si>
  <si>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</si>
  <si>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</si>
  <si>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</si>
  <si>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</si>
  <si>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</si>
  <si>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</si>
  <si>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</si>
  <si>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</si>
  <si>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</si>
  <si>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</si>
  <si>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</si>
  <si>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</si>
  <si>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</si>
  <si>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</si>
  <si>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</si>
  <si>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</si>
  <si>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</si>
  <si>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</si>
  <si>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</si>
  <si>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</si>
  <si>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</si>
  <si>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</si>
  <si>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</si>
  <si>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</si>
  <si>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</si>
  <si>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</si>
  <si>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</si>
  <si>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</si>
  <si>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</si>
  <si>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</si>
  <si>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</si>
  <si>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</si>
  <si>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</si>
  <si>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</si>
  <si>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</si>
  <si>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</si>
  <si>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</si>
  <si>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</si>
  <si>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</si>
  <si>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</si>
  <si>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</si>
  <si>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</si>
  <si>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</si>
  <si>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</si>
  <si>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</si>
  <si>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</si>
  <si>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</si>
  <si>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</si>
  <si>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</si>
  <si>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</si>
  <si>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</si>
  <si>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</si>
  <si>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</si>
  <si>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</si>
  <si>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</si>
  <si>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</si>
  <si>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</si>
  <si>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</si>
  <si>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</si>
  <si>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</si>
  <si>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</si>
  <si>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</si>
  <si>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</si>
  <si>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</si>
  <si>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</si>
  <si>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</si>
  <si>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</si>
  <si>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</si>
  <si>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</si>
  <si>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</si>
  <si>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</si>
  <si>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</si>
  <si>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</si>
  <si>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</si>
  <si>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</si>
  <si>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</si>
  <si>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</si>
  <si>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</si>
  <si>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</si>
  <si>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</si>
  <si>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</si>
  <si>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</si>
  <si>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</si>
  <si>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</si>
  <si>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</si>
  <si>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</si>
  <si>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</si>
  <si>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</si>
  <si>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</si>
  <si>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</si>
  <si>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</si>
  <si>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</si>
  <si>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</si>
  <si>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</si>
  <si>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</si>
  <si>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</si>
  <si>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</si>
  <si>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</si>
  <si>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</si>
  <si>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</si>
  <si>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</si>
  <si>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</si>
  <si>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</si>
  <si>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</si>
  <si>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</si>
  <si>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</si>
  <si>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</si>
  <si>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</si>
  <si>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</si>
  <si>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</si>
  <si>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</si>
  <si>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</si>
  <si>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</si>
  <si>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</si>
  <si>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</si>
  <si>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</si>
  <si>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</si>
  <si>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</si>
  <si>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</si>
  <si>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</si>
  <si>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</si>
  <si>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</si>
  <si>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</si>
  <si>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</si>
  <si>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</si>
  <si>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</si>
  <si>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</si>
  <si>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</si>
  <si>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</si>
  <si>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</si>
  <si>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</si>
  <si>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</si>
  <si>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</si>
  <si>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</si>
  <si>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</si>
  <si>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</si>
  <si>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</si>
  <si>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</si>
  <si>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</si>
  <si>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</si>
  <si>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</si>
  <si>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</si>
  <si>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</si>
  <si>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</si>
  <si>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</si>
  <si>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</si>
  <si>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</si>
  <si>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</si>
  <si>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</si>
  <si>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</si>
  <si>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</si>
  <si>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</si>
  <si>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</si>
  <si>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</si>
  <si>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</si>
  <si>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</si>
  <si>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</si>
  <si>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</si>
  <si>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</si>
  <si>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</si>
  <si>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</si>
  <si>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</si>
  <si>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</si>
  <si>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</si>
  <si>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</si>
  <si>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</si>
  <si>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</si>
  <si>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</si>
  <si>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</si>
  <si>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</si>
  <si>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</si>
  <si>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</si>
  <si>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</si>
  <si>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</si>
  <si>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</si>
  <si>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</si>
  <si>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</si>
  <si>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</si>
  <si>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</si>
  <si>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</si>
  <si>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</si>
  <si>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</si>
  <si>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</si>
  <si>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</si>
  <si>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</si>
  <si>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</si>
  <si>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</si>
  <si>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</si>
  <si>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</si>
  <si>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</si>
  <si>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</si>
  <si>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</si>
  <si>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</si>
  <si>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</si>
  <si>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</si>
  <si>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</si>
  <si>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</si>
  <si>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</si>
  <si>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</si>
  <si>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</si>
  <si>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</si>
  <si>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</si>
  <si>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</si>
  <si>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</si>
  <si>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</si>
  <si>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</si>
  <si>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</si>
  <si>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</si>
  <si>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</si>
  <si>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</si>
  <si>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</si>
  <si>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</si>
  <si>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</si>
  <si>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</si>
  <si>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</si>
  <si>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</si>
  <si>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</si>
  <si>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</si>
  <si>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</si>
  <si>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</si>
  <si>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</si>
  <si>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</si>
  <si>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</si>
  <si>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</si>
  <si>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</si>
  <si>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</si>
  <si>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</si>
  <si>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</si>
  <si>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</si>
  <si>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</si>
  <si>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</si>
  <si>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</si>
  <si>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</si>
  <si>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</si>
  <si>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</si>
  <si>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</si>
  <si>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</si>
  <si>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</si>
  <si>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</si>
  <si>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</si>
  <si>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</si>
  <si>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</si>
  <si>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</si>
  <si>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</si>
  <si>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</si>
  <si>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</si>
  <si>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</si>
  <si>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</si>
  <si>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</si>
  <si>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</si>
  <si>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</si>
  <si>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</si>
  <si>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</si>
  <si>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</si>
  <si>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</si>
  <si>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</si>
  <si>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</si>
  <si>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</si>
  <si>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</si>
  <si>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</si>
  <si>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</si>
  <si>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</si>
  <si>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</si>
  <si>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</si>
  <si>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</si>
  <si>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</si>
  <si>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</si>
  <si>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</si>
  <si>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</si>
  <si>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</si>
  <si>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</si>
  <si>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</si>
  <si>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</si>
  <si>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</si>
  <si>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</si>
  <si>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</si>
  <si>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</si>
  <si>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</si>
  <si>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</si>
  <si>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</si>
  <si>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</si>
  <si>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</si>
  <si>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</si>
  <si>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</si>
  <si>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</si>
  <si>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</si>
  <si>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</si>
  <si>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</si>
  <si>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</si>
  <si>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</si>
  <si>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</si>
  <si>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</si>
  <si>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</si>
  <si>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</si>
  <si>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</si>
  <si>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</si>
  <si>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</si>
  <si>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</si>
  <si>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</si>
  <si>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</si>
  <si>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</si>
  <si>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</si>
  <si>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</si>
  <si>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</si>
  <si>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</si>
  <si>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</si>
  <si>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</si>
  <si>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</si>
  <si>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</si>
  <si>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</si>
  <si>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</si>
  <si>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</si>
  <si>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</si>
  <si>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</si>
  <si>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</si>
  <si>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</si>
  <si>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</si>
  <si>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</si>
  <si>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</si>
  <si>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</si>
  <si>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</si>
  <si>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</si>
  <si>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</si>
  <si>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</si>
  <si>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</si>
  <si>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</si>
  <si>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</si>
  <si>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</si>
  <si>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</si>
  <si>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</si>
  <si>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</si>
  <si>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</si>
  <si>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</si>
  <si>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</si>
  <si>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</si>
  <si>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</si>
  <si>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</si>
  <si>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</si>
  <si>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</si>
  <si>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</si>
  <si>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</si>
  <si>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</si>
  <si>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</si>
  <si>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</si>
  <si>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</si>
  <si>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</si>
  <si>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</si>
  <si>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</si>
  <si>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</si>
  <si>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</si>
  <si>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</si>
  <si>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</si>
  <si>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</si>
  <si>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</si>
  <si>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</si>
  <si>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</si>
  <si>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</si>
  <si>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</si>
  <si>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</si>
  <si>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</si>
  <si>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</si>
  <si>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</si>
  <si>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</si>
  <si>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</si>
  <si>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</si>
  <si>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</si>
  <si>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</si>
  <si>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</si>
  <si>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</si>
  <si>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</si>
  <si>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</si>
  <si>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</si>
  <si>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</si>
  <si>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</si>
  <si>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</si>
  <si>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</si>
  <si>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</si>
  <si>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</si>
  <si>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</si>
  <si>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</si>
  <si>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</si>
  <si>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</si>
  <si>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</si>
  <si>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</si>
  <si>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</si>
  <si>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</si>
  <si>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</si>
  <si>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</si>
  <si>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</si>
  <si>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</si>
  <si>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</si>
  <si>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</si>
  <si>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</si>
  <si>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</si>
  <si>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</si>
  <si>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</si>
  <si>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</si>
  <si>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</si>
  <si>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</si>
  <si>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</si>
  <si>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</si>
  <si>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</si>
  <si>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</si>
  <si>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</si>
  <si>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</si>
  <si>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</si>
  <si>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</si>
  <si>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</si>
  <si>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</si>
  <si>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</si>
  <si>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</si>
  <si>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</si>
  <si>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</si>
  <si>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</si>
  <si>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</si>
  <si>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</si>
  <si>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</si>
  <si>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</si>
  <si>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</si>
  <si>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</si>
  <si>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</si>
  <si>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</si>
  <si>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</si>
  <si>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</si>
  <si>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</si>
  <si>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</si>
  <si>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</si>
  <si>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</si>
  <si>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</si>
  <si>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</si>
  <si>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</si>
  <si>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</si>
  <si>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</si>
  <si>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</si>
  <si>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</si>
  <si>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</si>
  <si>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</si>
  <si>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</si>
  <si>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</si>
  <si>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</si>
  <si>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</si>
  <si>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</si>
  <si>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</si>
  <si>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</si>
  <si>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</si>
  <si>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</si>
  <si>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</si>
  <si>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</si>
  <si>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</si>
  <si>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</si>
  <si>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</si>
  <si>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</si>
  <si>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</si>
  <si>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</si>
  <si>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</si>
  <si>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</si>
  <si>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</si>
  <si>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</si>
  <si>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</si>
  <si>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</si>
  <si>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</si>
  <si>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</si>
  <si>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</si>
  <si>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</si>
  <si>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</si>
  <si>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</si>
  <si>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</si>
  <si>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</si>
  <si>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</si>
  <si>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</si>
  <si>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</si>
  <si>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</si>
  <si>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</si>
  <si>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</si>
  <si>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</si>
  <si>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</si>
  <si>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</si>
  <si>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</si>
  <si>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</si>
  <si>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</si>
  <si>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</si>
  <si>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</si>
  <si>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</si>
  <si>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</si>
  <si>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</si>
  <si>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</si>
  <si>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</si>
  <si>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</si>
  <si>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</si>
  <si>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</si>
  <si>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</si>
  <si>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</si>
  <si>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</si>
  <si>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</si>
  <si>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</si>
  <si>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</si>
  <si>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</si>
  <si>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</si>
  <si>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</si>
  <si>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</si>
  <si>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</si>
  <si>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</si>
  <si>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</si>
  <si>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</si>
  <si>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</si>
  <si>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</si>
  <si>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</si>
  <si>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</si>
  <si>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</si>
  <si>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</si>
  <si>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</si>
  <si>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</si>
  <si>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</si>
  <si>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</si>
  <si>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</si>
  <si>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</si>
  <si>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</si>
  <si>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</si>
  <si>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</si>
  <si>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</si>
  <si>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</si>
  <si>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</si>
  <si>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</si>
  <si>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</si>
  <si>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</si>
  <si>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</si>
  <si>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</si>
  <si>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</si>
  <si>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</si>
  <si>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</si>
  <si>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</si>
  <si>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</si>
  <si>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</si>
  <si>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</si>
  <si>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</si>
  <si>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</si>
  <si>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</si>
  <si>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</si>
  <si>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</si>
  <si>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</si>
  <si>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</si>
  <si>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</si>
  <si>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</si>
  <si>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</si>
  <si>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</si>
  <si>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</si>
  <si>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</si>
  <si>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</si>
  <si>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</si>
  <si>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</si>
  <si>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</si>
  <si>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</si>
  <si>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</si>
  <si>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</si>
  <si>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</si>
  <si>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</si>
  <si>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</si>
  <si>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</si>
  <si>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</si>
  <si>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</si>
  <si>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</si>
  <si>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</si>
  <si>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</si>
  <si>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</si>
  <si>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</si>
  <si>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</si>
  <si>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</si>
  <si>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</si>
  <si>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</si>
  <si>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</si>
  <si>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</si>
  <si>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</si>
  <si>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</si>
  <si>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</si>
  <si>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</si>
  <si>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</si>
  <si>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</si>
  <si>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</si>
  <si>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</si>
  <si>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</si>
  <si>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</si>
  <si>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</si>
  <si>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</si>
  <si>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</si>
  <si>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</si>
  <si>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</si>
  <si>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</si>
  <si>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</si>
  <si>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</si>
  <si>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</si>
  <si>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</si>
  <si>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</si>
  <si>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</si>
  <si>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</si>
  <si>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</si>
  <si>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</si>
  <si>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</si>
  <si>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</si>
  <si>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</si>
  <si>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</si>
  <si>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</si>
  <si>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</si>
  <si>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</si>
  <si>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</si>
  <si>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</si>
  <si>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</si>
  <si>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</si>
  <si>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</si>
  <si>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</si>
  <si>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</si>
  <si>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</si>
  <si>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</si>
  <si>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</si>
  <si>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</si>
  <si>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</si>
  <si>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</si>
  <si>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</si>
  <si>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</si>
  <si>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</si>
  <si>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</si>
  <si>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</si>
  <si>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</si>
  <si>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</si>
  <si>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</si>
  <si>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</si>
  <si>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</si>
  <si>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</si>
  <si>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</si>
  <si>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</si>
  <si>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</si>
  <si>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</si>
  <si>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</si>
  <si>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</si>
  <si>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</si>
  <si>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</si>
  <si>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</si>
  <si>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</si>
  <si>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</si>
  <si>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</si>
  <si>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</si>
  <si>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</si>
  <si>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</si>
  <si>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</si>
  <si>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</si>
  <si>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</si>
  <si>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</si>
  <si>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</si>
  <si>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</si>
  <si>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</si>
  <si>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</si>
  <si>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</si>
  <si>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</si>
  <si>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</si>
  <si>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</si>
  <si>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</si>
  <si>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</si>
  <si>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</si>
  <si>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</si>
  <si>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</si>
  <si>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</si>
  <si>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</si>
  <si>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</si>
  <si>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</si>
  <si>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</si>
  <si>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</si>
  <si>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</si>
  <si>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</si>
  <si>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</si>
  <si>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</si>
  <si>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</si>
  <si>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</si>
  <si>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</si>
  <si>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</si>
  <si>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</si>
  <si>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</si>
  <si>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</si>
  <si>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</si>
  <si>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</si>
  <si>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</si>
  <si>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</si>
  <si>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</si>
  <si>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</si>
  <si>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</si>
  <si>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</si>
  <si>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</si>
  <si>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</si>
  <si>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</si>
  <si>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</si>
  <si>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</si>
  <si>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</si>
  <si>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</si>
  <si>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</si>
  <si>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</si>
  <si>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</si>
  <si>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</si>
  <si>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</si>
  <si>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</si>
  <si>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</si>
  <si>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</si>
  <si>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</si>
  <si>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</si>
  <si>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</si>
  <si>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</si>
  <si>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</si>
  <si>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</si>
  <si>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</si>
  <si>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</si>
  <si>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</si>
  <si>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</si>
  <si>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</si>
  <si>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</si>
  <si>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</si>
  <si>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</si>
  <si>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</si>
  <si>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</si>
  <si>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</si>
  <si>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</si>
  <si>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</si>
  <si>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</si>
  <si>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</si>
  <si>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</si>
  <si>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</si>
  <si>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</si>
  <si>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</si>
  <si>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</si>
  <si>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</si>
  <si>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</si>
  <si>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</si>
  <si>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</si>
  <si>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</si>
  <si>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</si>
  <si>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</si>
  <si>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</si>
  <si>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</si>
  <si>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</si>
  <si>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</si>
  <si>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</si>
  <si>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</si>
  <si>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</si>
  <si>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</si>
  <si>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</si>
  <si>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</si>
  <si>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</si>
  <si>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</si>
  <si>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</si>
  <si>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</si>
  <si>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</si>
  <si>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</si>
  <si>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</si>
  <si>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</si>
  <si>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</si>
  <si>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</si>
  <si>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</si>
  <si>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</si>
  <si>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</si>
  <si>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</si>
  <si>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</si>
  <si>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</si>
  <si>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</si>
  <si>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</si>
  <si>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</si>
  <si>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</si>
  <si>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</si>
  <si>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</si>
  <si>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</si>
  <si>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</si>
  <si>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</si>
  <si>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</si>
  <si>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</si>
  <si>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</si>
  <si>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</si>
  <si>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</si>
  <si>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</si>
  <si>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</si>
  <si>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</si>
  <si>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</si>
  <si>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</si>
  <si>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</si>
  <si>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</si>
  <si>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</si>
  <si>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</si>
  <si>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</si>
  <si>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</si>
  <si>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</si>
  <si>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</si>
  <si>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</si>
  <si>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</si>
  <si>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</si>
  <si>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</si>
  <si>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</si>
  <si>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</si>
  <si>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</si>
  <si>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</si>
  <si>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</si>
  <si>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</si>
  <si>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</si>
  <si>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</si>
  <si>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</si>
  <si>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</si>
  <si>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</si>
  <si>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</si>
  <si>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</si>
  <si>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</si>
  <si>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</si>
  <si>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</si>
  <si>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</si>
  <si>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</si>
  <si>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</si>
  <si>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</si>
  <si>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</si>
  <si>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</si>
  <si>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</si>
  <si>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</si>
  <si>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</si>
  <si>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</si>
  <si>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</si>
  <si>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</si>
  <si>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</si>
  <si>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</si>
  <si>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</si>
  <si>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</si>
  <si>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</si>
  <si>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</si>
  <si>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</si>
  <si>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</si>
  <si>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</si>
  <si>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</si>
  <si>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</si>
  <si>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</si>
  <si>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</si>
  <si>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</si>
  <si>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</si>
  <si>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</si>
  <si>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</si>
  <si>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</si>
  <si>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</si>
  <si>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</si>
  <si>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</si>
  <si>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</si>
  <si>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</si>
  <si>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</si>
  <si>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</si>
  <si>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</si>
  <si>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</si>
  <si>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</si>
  <si>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</si>
  <si>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</si>
  <si>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</si>
  <si>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</si>
  <si>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</si>
  <si>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</si>
  <si>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</si>
  <si>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</si>
  <si>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</si>
  <si>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</si>
  <si>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</si>
  <si>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</si>
  <si>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</si>
  <si>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</si>
  <si>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</si>
  <si>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</si>
  <si>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</si>
  <si>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</si>
  <si>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</si>
  <si>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</si>
  <si>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</si>
  <si>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</si>
  <si>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</si>
  <si>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</si>
  <si>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</si>
  <si>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</si>
  <si>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</si>
  <si>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</si>
  <si>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</si>
  <si>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</si>
  <si>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</si>
  <si>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</si>
  <si>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</si>
  <si>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</si>
  <si>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</si>
  <si>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</si>
  <si>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</si>
  <si>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</si>
  <si>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</si>
  <si>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</si>
  <si>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</si>
  <si>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</si>
  <si>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</si>
  <si>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</si>
  <si>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</si>
  <si>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</si>
  <si>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</si>
  <si>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</si>
  <si>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</si>
  <si>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</si>
  <si>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</si>
  <si>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</si>
  <si>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</si>
  <si>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</si>
  <si>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</si>
  <si>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</si>
  <si>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</si>
  <si>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</si>
  <si>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</si>
  <si>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</si>
  <si>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</si>
  <si>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</si>
  <si>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</si>
  <si>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</si>
  <si>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</si>
  <si>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</si>
  <si>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</si>
  <si>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</si>
  <si>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</si>
  <si>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</si>
  <si>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</si>
  <si>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</si>
  <si>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</si>
  <si>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</si>
  <si>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</si>
  <si>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</si>
  <si>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</si>
  <si>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</si>
  <si>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</si>
  <si>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</si>
  <si>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</si>
  <si>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</si>
  <si>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</si>
  <si>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</si>
  <si>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</si>
  <si>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</si>
  <si>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</si>
  <si>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</si>
  <si>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</si>
  <si>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</si>
  <si>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</si>
  <si>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</si>
  <si>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</si>
  <si>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</si>
  <si>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</si>
  <si>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</si>
  <si>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</si>
  <si>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</si>
  <si>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</si>
  <si>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</si>
  <si>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</si>
  <si>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</si>
  <si>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</si>
  <si>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</si>
  <si>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</si>
  <si>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</si>
  <si>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</si>
  <si>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</si>
  <si>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</si>
  <si>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</si>
  <si>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</si>
  <si>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</si>
  <si>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</si>
  <si>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</si>
  <si>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</si>
  <si>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</si>
  <si>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</si>
  <si>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</si>
  <si>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</si>
  <si>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</si>
  <si>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</si>
  <si>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</si>
  <si>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</si>
  <si>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</si>
  <si>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</si>
  <si>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</si>
  <si>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</si>
  <si>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</si>
  <si>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</si>
  <si>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</si>
  <si>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</si>
  <si>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</si>
  <si>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</si>
  <si>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</si>
  <si>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</si>
  <si>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</si>
  <si>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</si>
  <si>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</si>
  <si>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</si>
  <si>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</si>
  <si>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</si>
  <si>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</si>
  <si>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</si>
  <si>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</si>
  <si>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</si>
  <si>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</si>
  <si>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</si>
  <si>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</si>
  <si>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</si>
  <si>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</si>
  <si>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</si>
  <si>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</si>
  <si>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</si>
  <si>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</si>
  <si>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</si>
  <si>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</si>
  <si>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</si>
  <si>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</si>
  <si>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</si>
  <si>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</si>
  <si>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</si>
  <si>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</si>
  <si>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</si>
  <si>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</si>
  <si>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</si>
  <si>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</si>
  <si>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</si>
  <si>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</si>
  <si>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</si>
  <si>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</si>
  <si>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</si>
  <si>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</si>
  <si>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</si>
  <si>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</si>
  <si>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</si>
  <si>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</si>
  <si>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</si>
  <si>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</si>
  <si>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</si>
  <si>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</si>
  <si>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</si>
  <si>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</si>
  <si>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</si>
  <si>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</si>
  <si>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</si>
  <si>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</si>
  <si>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</si>
  <si>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</si>
  <si>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</si>
  <si>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</si>
  <si>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</si>
  <si>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</si>
  <si>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</si>
  <si>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</si>
  <si>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</si>
  <si>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</si>
  <si>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</si>
  <si>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</si>
  <si>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</si>
  <si>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</si>
  <si>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</si>
  <si>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</si>
  <si>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</si>
  <si>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</si>
  <si>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</si>
  <si>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</si>
  <si>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</si>
  <si>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</si>
  <si>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</si>
  <si>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</si>
  <si>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</si>
  <si>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</si>
  <si>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</si>
  <si>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</si>
  <si>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</si>
  <si>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</si>
  <si>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</si>
  <si>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</si>
  <si>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</si>
  <si>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</si>
  <si>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</si>
  <si>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</si>
  <si>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</si>
  <si>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</si>
  <si>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</si>
  <si>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</si>
  <si>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</si>
  <si>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</si>
  <si>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</si>
  <si>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</si>
  <si>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</si>
  <si>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</si>
  <si>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</si>
  <si>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</si>
  <si>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</si>
  <si>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</si>
  <si>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</si>
  <si>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</si>
  <si>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</si>
  <si>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</si>
  <si>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</si>
  <si>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</si>
  <si>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</si>
  <si>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</si>
  <si>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</si>
  <si>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</si>
  <si>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</si>
  <si>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</si>
  <si>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</si>
  <si>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</si>
  <si>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</si>
  <si>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</si>
  <si>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</si>
  <si>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</si>
  <si>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</si>
  <si>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</si>
  <si>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</si>
  <si>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</si>
  <si>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</si>
  <si>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</si>
  <si>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</si>
  <si>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</si>
  <si>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</si>
  <si>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</si>
  <si>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</si>
  <si>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</si>
  <si>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</si>
  <si>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</si>
  <si>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</si>
  <si>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</si>
  <si>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</si>
  <si>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</si>
  <si>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</si>
  <si>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</si>
  <si>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</si>
  <si>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</si>
  <si>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</si>
  <si>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</si>
  <si>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</si>
  <si>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</si>
  <si>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</si>
  <si>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</si>
  <si>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</si>
  <si>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</si>
  <si>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</si>
  <si>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</si>
  <si>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</si>
  <si>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</si>
  <si>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</si>
  <si>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</si>
  <si>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</si>
  <si>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</si>
  <si>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</si>
  <si>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</si>
  <si>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</si>
  <si>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</si>
  <si>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</si>
  <si>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</si>
  <si>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</si>
  <si>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</si>
  <si>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</si>
  <si>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</si>
  <si>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</si>
  <si>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</si>
  <si>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</si>
  <si>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</si>
  <si>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</si>
  <si>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</si>
  <si>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</si>
  <si>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</si>
  <si>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</si>
  <si>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</si>
  <si>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</si>
  <si>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</si>
  <si>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</si>
  <si>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</si>
  <si>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</si>
  <si>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</si>
  <si>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</si>
  <si>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</si>
  <si>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</si>
  <si>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</si>
  <si>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</si>
  <si>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</si>
  <si>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</si>
  <si>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</si>
  <si>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</si>
  <si>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</si>
  <si>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</si>
  <si>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</si>
  <si>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</si>
  <si>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</si>
  <si>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</si>
  <si>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</si>
  <si>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</si>
  <si>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</si>
  <si>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</si>
  <si>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</si>
  <si>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</si>
  <si>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</si>
  <si>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</si>
  <si>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</si>
  <si>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</si>
  <si>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</si>
  <si>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</si>
  <si>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</si>
  <si>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</si>
  <si>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</si>
  <si>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</si>
  <si>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</si>
  <si>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</si>
  <si>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</si>
  <si>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</si>
  <si>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</si>
  <si>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</si>
  <si>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</si>
  <si>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</si>
  <si>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</si>
  <si>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</si>
  <si>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</si>
  <si>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</si>
  <si>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</si>
  <si>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</si>
  <si>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</si>
  <si>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</si>
  <si>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</si>
  <si>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</si>
  <si>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</si>
  <si>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</si>
  <si>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</si>
  <si>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</si>
  <si>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</si>
  <si>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</si>
  <si>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</si>
  <si>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</si>
  <si>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</si>
  <si>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</si>
  <si>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</si>
  <si>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</si>
  <si>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</si>
  <si>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</si>
  <si>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</si>
  <si>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</si>
  <si>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</si>
  <si>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</si>
  <si>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</si>
  <si>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</si>
  <si>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</si>
  <si>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</si>
  <si>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</si>
  <si>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</si>
  <si>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</si>
  <si>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</si>
  <si>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</si>
  <si>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</si>
  <si>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</si>
  <si>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</si>
  <si>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</si>
  <si>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</si>
  <si>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</si>
  <si>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</si>
  <si>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</si>
  <si>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</si>
  <si>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</si>
  <si>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</si>
  <si>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</si>
  <si>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</si>
  <si>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</si>
  <si>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</si>
  <si>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</si>
  <si>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</si>
  <si>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</si>
  <si>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</si>
  <si>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</si>
  <si>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</si>
  <si>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</si>
  <si>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</si>
  <si>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</si>
  <si>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</si>
  <si>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</si>
  <si>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</si>
  <si>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</si>
  <si>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</si>
  <si>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</si>
  <si>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</si>
  <si>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</si>
  <si>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</si>
  <si>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</si>
  <si>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</si>
  <si>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</si>
  <si>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</si>
  <si>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</si>
  <si>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</si>
  <si>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</si>
  <si>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</si>
  <si>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</si>
  <si>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</si>
  <si>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</si>
  <si>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</si>
  <si>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</si>
  <si>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</si>
  <si>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</si>
  <si>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</si>
  <si>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</si>
  <si>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</si>
  <si>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</si>
  <si>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</si>
  <si>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</si>
  <si>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</si>
  <si>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</si>
  <si>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</si>
  <si>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</si>
  <si>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</si>
  <si>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</si>
  <si>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</si>
  <si>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</si>
  <si>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</si>
  <si>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</si>
  <si>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</si>
  <si>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</si>
  <si>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</si>
  <si>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</si>
  <si>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</si>
  <si>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</si>
  <si>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</si>
  <si>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</si>
  <si>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</si>
  <si>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</si>
  <si>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</si>
  <si>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</si>
  <si>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</si>
  <si>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</si>
  <si>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</si>
  <si>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</si>
  <si>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</si>
  <si>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</si>
  <si>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</si>
  <si>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</si>
  <si>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</si>
  <si>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</si>
  <si>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</si>
  <si>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</si>
  <si>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</si>
  <si>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</si>
  <si>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</si>
  <si>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</si>
  <si>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</si>
  <si>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</si>
  <si>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</si>
  <si>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</si>
  <si>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</si>
  <si>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</si>
  <si>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</si>
  <si>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</si>
  <si>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</si>
  <si>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</si>
  <si>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</si>
  <si>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</si>
  <si>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</si>
  <si>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</si>
  <si>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</si>
  <si>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</si>
  <si>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</si>
  <si>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</si>
  <si>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</si>
  <si>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</si>
  <si>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</si>
  <si>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</si>
  <si>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</si>
  <si>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</si>
  <si>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</si>
  <si>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</si>
  <si>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</si>
  <si>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</si>
  <si>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</si>
  <si>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</si>
  <si>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</si>
  <si>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</si>
  <si>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</si>
  <si>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</si>
  <si>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</si>
  <si>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</si>
  <si>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</si>
  <si>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</si>
  <si>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</si>
  <si>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</si>
  <si>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</si>
  <si>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</si>
  <si>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</si>
  <si>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</si>
  <si>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</si>
  <si>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</si>
  <si>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</si>
  <si>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</si>
  <si>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</si>
  <si>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</si>
  <si>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</si>
  <si>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</si>
  <si>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</si>
  <si>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</si>
  <si>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</si>
  <si>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</si>
  <si>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</si>
  <si>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</si>
  <si>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</si>
  <si>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</si>
  <si>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</si>
  <si>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</si>
  <si>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</si>
  <si>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</si>
  <si>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</si>
  <si>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</si>
  <si>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</si>
  <si>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</si>
  <si>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</si>
  <si>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</si>
  <si>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</si>
  <si>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</si>
  <si>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</si>
  <si>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</si>
  <si>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</si>
  <si>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</si>
  <si>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</si>
  <si>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</si>
  <si>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</si>
  <si>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</si>
  <si>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</si>
  <si>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</si>
  <si>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</si>
  <si>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</si>
  <si>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</si>
  <si>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</si>
  <si>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</si>
  <si>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</si>
  <si>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</si>
  <si>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</si>
  <si>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</si>
  <si>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</si>
  <si>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</si>
  <si>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</si>
  <si>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</si>
  <si>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</si>
  <si>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</si>
  <si>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</si>
  <si>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</si>
  <si>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</si>
  <si>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</si>
  <si>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</si>
  <si>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</si>
  <si>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</si>
  <si>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</si>
  <si>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</si>
  <si>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</si>
  <si>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</si>
  <si>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</si>
  <si>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</si>
  <si>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</si>
  <si>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</si>
  <si>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</si>
  <si>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</si>
  <si>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</si>
  <si>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</si>
  <si>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</si>
  <si>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</si>
  <si>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</si>
  <si>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</si>
  <si>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</si>
  <si>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</si>
  <si>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</si>
  <si>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</si>
  <si>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</si>
  <si>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</si>
  <si>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</si>
  <si>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</si>
  <si>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</si>
  <si>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</si>
  <si>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</si>
  <si>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</si>
  <si>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</si>
  <si>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</si>
  <si>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</si>
  <si>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</si>
  <si>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</si>
  <si>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</si>
  <si>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</si>
  <si>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</si>
  <si>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</si>
  <si>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</si>
  <si>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</si>
  <si>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</si>
  <si>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</si>
  <si>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</si>
  <si>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</si>
  <si>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</si>
  <si>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</si>
  <si>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</si>
  <si>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</si>
  <si>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</si>
  <si>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</si>
  <si>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</si>
  <si>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</si>
  <si>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</si>
  <si>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</si>
  <si>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</si>
  <si>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</si>
  <si>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</si>
  <si>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</si>
  <si>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</si>
  <si>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</si>
  <si>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</si>
  <si>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</si>
  <si>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</si>
  <si>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</si>
  <si>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</si>
  <si>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</si>
  <si>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</si>
  <si>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</si>
  <si>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</si>
  <si>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</si>
  <si>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</si>
  <si>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</si>
  <si>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</si>
  <si>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</si>
  <si>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</si>
  <si>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</si>
  <si>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</si>
  <si>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</si>
  <si>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</si>
  <si>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</si>
  <si>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</si>
  <si>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</si>
  <si>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</si>
  <si>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</si>
  <si>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</si>
  <si>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</si>
  <si>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</si>
  <si>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</si>
  <si>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</si>
  <si>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</si>
  <si>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</si>
  <si>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</si>
  <si>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</si>
  <si>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</si>
  <si>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</si>
  <si>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</si>
  <si>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</si>
  <si>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</si>
  <si>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</si>
  <si>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</si>
  <si>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</si>
  <si>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</si>
  <si>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</si>
  <si>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</si>
  <si>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</si>
  <si>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</si>
  <si>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</si>
  <si>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</si>
  <si>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</si>
  <si>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</si>
  <si>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</si>
  <si>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</si>
  <si>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</si>
  <si>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</si>
  <si>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</si>
  <si>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</si>
  <si>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</si>
  <si>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</si>
  <si>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</si>
  <si>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</si>
  <si>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</si>
  <si>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</si>
  <si>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</si>
  <si>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</si>
  <si>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</si>
  <si>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</si>
  <si>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</si>
  <si>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</si>
  <si>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</si>
  <si>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</si>
  <si>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</si>
  <si>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</si>
  <si>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</si>
  <si>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</si>
  <si>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</si>
  <si>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</si>
  <si>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</si>
  <si>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</si>
  <si>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</si>
  <si>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</si>
  <si>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</si>
  <si>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</si>
  <si>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</si>
  <si>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</si>
  <si>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</si>
  <si>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</si>
  <si>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</si>
  <si>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</si>
  <si>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</si>
  <si>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</si>
  <si>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</si>
  <si>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</si>
  <si>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</si>
  <si>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</si>
  <si>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</si>
  <si>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</si>
  <si>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</si>
  <si>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</si>
  <si>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</si>
  <si>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</si>
  <si>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</si>
  <si>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</si>
  <si>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</si>
  <si>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</si>
  <si>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</si>
  <si>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</si>
  <si>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</si>
  <si>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</si>
  <si>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</si>
  <si>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</si>
  <si>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</si>
  <si>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</si>
  <si>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</si>
  <si>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</si>
  <si>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</si>
  <si>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</si>
  <si>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</si>
  <si>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</si>
  <si>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</si>
  <si>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</si>
  <si>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</si>
  <si>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</si>
  <si>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</si>
  <si>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</si>
  <si>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</si>
  <si>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</si>
  <si>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</si>
  <si>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</si>
  <si>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</si>
  <si>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</si>
  <si>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</si>
  <si>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</si>
  <si>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</si>
  <si>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</si>
  <si>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</si>
  <si>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</si>
  <si>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</si>
  <si>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</si>
  <si>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</si>
  <si>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</si>
  <si>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</si>
  <si>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</si>
  <si>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</si>
  <si>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</si>
  <si>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</si>
  <si>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</si>
  <si>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</si>
  <si>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</si>
  <si>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</si>
  <si>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</si>
  <si>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</si>
  <si>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</si>
  <si>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</si>
  <si>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</si>
  <si>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</si>
  <si>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</si>
  <si>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</si>
  <si>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</si>
  <si>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</si>
  <si>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</si>
  <si>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</si>
  <si>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</si>
  <si>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</si>
  <si>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</si>
  <si>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</si>
  <si>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</si>
  <si>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</si>
  <si>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</si>
  <si>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</si>
  <si>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</si>
  <si>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</si>
  <si>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</si>
  <si>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</si>
  <si>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</si>
  <si>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</si>
  <si>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</si>
  <si>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</si>
  <si>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</si>
  <si>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</si>
  <si>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</si>
  <si>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</si>
  <si>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</si>
  <si>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</si>
  <si>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</si>
  <si>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</si>
  <si>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</si>
  <si>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</si>
  <si>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</si>
  <si>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</si>
  <si>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</si>
  <si>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</si>
  <si>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</si>
  <si>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</si>
  <si>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</si>
  <si>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</si>
  <si>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</si>
  <si>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</si>
  <si>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</si>
  <si>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</si>
  <si>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</si>
  <si>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</si>
  <si>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</si>
  <si>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</si>
  <si>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</si>
  <si>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</si>
  <si>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</si>
  <si>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</si>
  <si>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</si>
  <si>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</si>
  <si>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</si>
  <si>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</si>
  <si>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</si>
  <si>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</si>
  <si>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</si>
  <si>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</si>
  <si>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</si>
  <si>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</si>
  <si>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</si>
  <si>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</si>
  <si>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</si>
  <si>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</si>
  <si>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</si>
  <si>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</si>
  <si>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</si>
  <si>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</si>
  <si>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</si>
  <si>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</si>
  <si>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</si>
  <si>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</si>
  <si>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</si>
  <si>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</si>
  <si>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</si>
  <si>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</si>
  <si>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</si>
  <si>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</si>
  <si>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</si>
  <si>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</si>
  <si>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</si>
  <si>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</si>
  <si>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</si>
  <si>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</si>
  <si>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</si>
  <si>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</si>
  <si>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</si>
  <si>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</si>
  <si>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</si>
  <si>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</si>
  <si>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</si>
  <si>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</si>
  <si>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</si>
  <si>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</si>
  <si>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</si>
  <si>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</si>
  <si>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</si>
  <si>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</si>
  <si>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</si>
  <si>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</si>
  <si>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</si>
  <si>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</si>
  <si>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</si>
  <si>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</si>
  <si>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</si>
  <si>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</si>
  <si>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</si>
  <si>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</si>
  <si>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</si>
  <si>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</si>
  <si>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</si>
  <si>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</si>
  <si>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</si>
  <si>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</si>
  <si>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</si>
  <si>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</si>
  <si>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</si>
  <si>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</si>
  <si>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</si>
  <si>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</si>
  <si>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</si>
  <si>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</si>
  <si>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</si>
  <si>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</si>
  <si>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</si>
  <si>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</si>
  <si>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</si>
  <si>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</si>
  <si>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</si>
  <si>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</si>
  <si>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</si>
  <si>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</si>
  <si>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</si>
  <si>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</si>
  <si>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</si>
  <si>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</si>
  <si>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</si>
  <si>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</si>
  <si>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</si>
  <si>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</si>
  <si>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</si>
  <si>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</si>
  <si>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</si>
  <si>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</si>
  <si>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</si>
  <si>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</si>
  <si>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</si>
  <si>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</si>
  <si>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</si>
  <si>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</si>
  <si>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</si>
  <si>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</si>
  <si>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</si>
  <si>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</si>
  <si>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</si>
  <si>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</si>
  <si>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</si>
  <si>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</si>
  <si>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</si>
  <si>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</si>
  <si>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</si>
  <si>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</si>
  <si>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</si>
  <si>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</si>
  <si>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</si>
  <si>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</si>
  <si>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</si>
  <si>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</si>
  <si>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</si>
  <si>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</si>
  <si>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</si>
  <si>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</si>
  <si>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</si>
  <si>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</si>
  <si>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</si>
  <si>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</si>
  <si>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</si>
  <si>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</si>
  <si>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</si>
  <si>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</si>
  <si>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</si>
  <si>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</si>
  <si>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</si>
  <si>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</si>
  <si>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</si>
  <si>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</si>
  <si>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</si>
  <si>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</si>
  <si>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</si>
  <si>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</si>
  <si>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</si>
  <si>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</si>
  <si>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</si>
  <si>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</si>
  <si>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</si>
  <si>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</si>
  <si>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</si>
  <si>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</si>
  <si>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</si>
  <si>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</si>
  <si>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</si>
  <si>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</si>
  <si>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</si>
  <si>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</si>
  <si>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</si>
  <si>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</si>
  <si>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</si>
  <si>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</si>
  <si>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</si>
  <si>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</si>
  <si>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</si>
  <si>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</si>
  <si>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</si>
  <si>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</si>
  <si>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</si>
  <si>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</si>
  <si>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</si>
  <si>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</si>
  <si>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</si>
  <si>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</si>
  <si>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</si>
  <si>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</si>
  <si>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</si>
  <si>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</si>
  <si>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</si>
  <si>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</si>
  <si>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</si>
  <si>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</si>
  <si>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</si>
  <si>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</si>
  <si>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</si>
  <si>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</si>
  <si>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</si>
  <si>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</si>
  <si>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</si>
  <si>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</si>
  <si>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</si>
  <si>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</si>
  <si>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</si>
  <si>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</si>
  <si>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</si>
  <si>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</si>
  <si>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</si>
  <si>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</si>
  <si>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</si>
  <si>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</si>
  <si>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</si>
  <si>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</si>
  <si>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</si>
  <si>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</si>
  <si>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</si>
  <si>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</si>
  <si>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</si>
  <si>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</si>
  <si>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</si>
  <si>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</si>
  <si>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</si>
  <si>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</si>
  <si>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</si>
  <si>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</si>
  <si>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</si>
  <si>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</si>
  <si>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</si>
  <si>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</si>
  <si>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</si>
  <si>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</si>
  <si>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</si>
  <si>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</si>
  <si>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</si>
  <si>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</si>
  <si>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</si>
  <si>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</si>
  <si>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</si>
  <si>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</si>
  <si>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</si>
  <si>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</si>
  <si>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</si>
  <si>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</si>
  <si>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</si>
  <si>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</si>
  <si>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</si>
  <si>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</si>
  <si>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</si>
  <si>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</si>
  <si>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</si>
  <si>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</si>
  <si>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</si>
  <si>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</si>
  <si>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</si>
  <si>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</si>
  <si>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</si>
  <si>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</si>
  <si>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</si>
  <si>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</si>
  <si>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</si>
  <si>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</si>
  <si>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</si>
  <si>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</si>
  <si>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</si>
  <si>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</si>
  <si>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</si>
  <si>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</si>
  <si>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</si>
  <si>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</si>
  <si>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</si>
  <si>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</si>
  <si>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</si>
  <si>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</si>
  <si>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</si>
  <si>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</si>
  <si>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</si>
  <si>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</si>
  <si>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</si>
  <si>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</si>
  <si>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</si>
  <si>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</si>
  <si>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</si>
  <si>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</si>
  <si>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</si>
  <si>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</si>
  <si>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</si>
  <si>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</si>
  <si>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</si>
  <si>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</si>
  <si>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</si>
  <si>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</si>
  <si>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</si>
  <si>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</si>
  <si>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</si>
  <si>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</si>
  <si>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</si>
  <si>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</si>
  <si>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</si>
  <si>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</si>
  <si>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</si>
  <si>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</si>
  <si>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</si>
  <si>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</si>
  <si>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</si>
  <si>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</si>
  <si>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</si>
  <si>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</si>
  <si>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</si>
  <si>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</si>
  <si>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</si>
  <si>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</si>
  <si>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</si>
  <si>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</si>
  <si>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</si>
  <si>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</si>
  <si>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</si>
  <si>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</si>
  <si>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</si>
  <si>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</si>
  <si>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</si>
  <si>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</si>
  <si>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</si>
  <si>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</si>
  <si>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</si>
  <si>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</si>
  <si>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</si>
  <si>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</si>
  <si>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</si>
  <si>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</si>
  <si>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</si>
  <si>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</si>
  <si>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</si>
  <si>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</si>
  <si>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</si>
  <si>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</si>
  <si>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</si>
  <si>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</si>
  <si>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</si>
  <si>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</si>
  <si>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</si>
  <si>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</si>
  <si>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</si>
  <si>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</si>
  <si>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</si>
  <si>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</si>
  <si>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</si>
  <si>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</si>
  <si>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</si>
  <si>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</si>
  <si>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</si>
  <si>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</si>
  <si>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</si>
  <si>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</si>
  <si>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</si>
  <si>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</si>
  <si>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</si>
  <si>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</si>
  <si>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</si>
  <si>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</si>
  <si>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</si>
  <si>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</si>
  <si>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</si>
  <si>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</si>
  <si>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</si>
  <si>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</si>
  <si>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</si>
  <si>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</si>
  <si>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</si>
  <si>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</si>
  <si>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</si>
  <si>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</si>
  <si>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</si>
  <si>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</si>
  <si>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</si>
  <si>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</si>
  <si>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</si>
  <si>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</si>
  <si>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</si>
  <si>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</si>
  <si>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</si>
  <si>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</si>
  <si>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</si>
  <si>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</si>
  <si>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</si>
  <si>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</si>
  <si>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</si>
  <si>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</si>
  <si>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</si>
  <si>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</si>
  <si>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</si>
  <si>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</si>
  <si>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</si>
  <si>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</si>
  <si>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</si>
  <si>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</si>
  <si>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</si>
  <si>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</si>
  <si>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</si>
  <si>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</si>
  <si>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</si>
  <si>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</si>
  <si>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</si>
  <si>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</si>
  <si>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</si>
  <si>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</si>
  <si>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</si>
  <si>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</si>
  <si>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</si>
  <si>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</si>
  <si>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</si>
  <si>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</si>
  <si>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</si>
  <si>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</si>
  <si>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</si>
  <si>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</si>
  <si>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</si>
  <si>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</si>
  <si>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</si>
  <si>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</si>
  <si>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</si>
  <si>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</si>
  <si>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</si>
  <si>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</si>
  <si>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</si>
  <si>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</si>
  <si>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</si>
  <si>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</si>
  <si>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</si>
  <si>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</si>
  <si>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</si>
  <si>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</si>
  <si>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</si>
  <si>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</si>
  <si>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</si>
  <si>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</si>
  <si>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</si>
  <si>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</si>
  <si>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</si>
  <si>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</si>
  <si>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</si>
  <si>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</si>
  <si>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</si>
  <si>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</si>
  <si>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</si>
  <si>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</si>
  <si>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</si>
  <si>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</si>
  <si>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</si>
  <si>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</si>
  <si>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</si>
  <si>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</si>
  <si>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</si>
  <si>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</si>
  <si>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</si>
  <si>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</si>
  <si>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</si>
  <si>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</si>
  <si>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</si>
  <si>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</si>
  <si>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</si>
  <si>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</si>
  <si>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</si>
  <si>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</si>
  <si>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</si>
  <si>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</si>
  <si>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</si>
  <si>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</si>
  <si>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</si>
  <si>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</si>
  <si>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</si>
  <si>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</si>
  <si>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</si>
  <si>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</si>
  <si>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</si>
  <si>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</si>
  <si>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</si>
  <si>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</si>
  <si>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</si>
  <si>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</si>
  <si>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</si>
  <si>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</si>
  <si>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</si>
  <si>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</si>
  <si>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</si>
  <si>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</si>
  <si>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</si>
  <si>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</si>
  <si>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</si>
  <si>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</si>
  <si>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</si>
  <si>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</si>
  <si>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</si>
  <si>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</si>
  <si>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</si>
  <si>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</si>
  <si>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</si>
  <si>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</si>
  <si>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</si>
  <si>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</si>
  <si>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</si>
  <si>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</si>
  <si>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</si>
  <si>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</si>
  <si>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</si>
  <si>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</si>
  <si>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</si>
  <si>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</si>
  <si>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</si>
  <si>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</si>
  <si>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</si>
  <si>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</si>
  <si>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</si>
  <si>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</si>
  <si>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</si>
  <si>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</si>
  <si>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</si>
  <si>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</si>
  <si>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</si>
  <si>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</si>
  <si>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</si>
  <si>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</si>
  <si>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</si>
  <si>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</si>
  <si>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</si>
  <si>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</si>
  <si>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</si>
  <si>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</si>
  <si>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</si>
  <si>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</si>
  <si>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</si>
  <si>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</si>
  <si>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</si>
  <si>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</si>
  <si>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</si>
  <si>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</si>
  <si>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</si>
  <si>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</si>
  <si>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</si>
  <si>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</si>
  <si>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</si>
  <si>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</si>
  <si>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</si>
  <si>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</si>
  <si>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</si>
  <si>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</si>
  <si>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</si>
  <si>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</si>
  <si>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</si>
  <si>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</si>
  <si>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</si>
  <si>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</si>
  <si>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</si>
  <si>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</si>
  <si>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</si>
  <si>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</si>
  <si>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</si>
  <si>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</si>
  <si>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</si>
  <si>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</si>
  <si>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</si>
  <si>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</si>
  <si>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</si>
  <si>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</si>
  <si>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</si>
  <si>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</si>
  <si>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</si>
  <si>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</si>
  <si>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</si>
  <si>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</si>
  <si>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</si>
  <si>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</si>
  <si>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</si>
  <si>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</si>
  <si>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</si>
  <si>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</si>
  <si>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</si>
  <si>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</si>
  <si>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</si>
  <si>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</si>
  <si>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</si>
  <si>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</si>
  <si>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</si>
  <si>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</si>
  <si>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</si>
  <si>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</si>
  <si>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</si>
  <si>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</si>
  <si>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</si>
  <si>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</si>
  <si>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</si>
  <si>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</si>
  <si>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</si>
  <si>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</si>
  <si>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</si>
  <si>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</si>
  <si>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</si>
  <si>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</si>
  <si>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</si>
  <si>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</si>
  <si>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</si>
  <si>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</si>
  <si>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</si>
  <si>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</si>
  <si>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</si>
  <si>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</si>
  <si>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</si>
  <si>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</si>
  <si>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</si>
  <si>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</si>
  <si>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</si>
  <si>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</si>
  <si>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</si>
  <si>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</si>
  <si>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</si>
  <si>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</si>
  <si>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</si>
  <si>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</si>
  <si>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</si>
  <si>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</si>
  <si>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</si>
  <si>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</si>
  <si>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</si>
  <si>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</si>
  <si>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</si>
  <si>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</si>
  <si>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</si>
  <si>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</si>
  <si>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</si>
  <si>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</si>
  <si>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</si>
  <si>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</si>
  <si>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</si>
  <si>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</si>
  <si>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</si>
  <si>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</si>
  <si>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</si>
  <si>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</si>
  <si>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</si>
  <si>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</si>
  <si>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</si>
  <si>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</si>
  <si>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</si>
  <si>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</si>
  <si>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</si>
  <si>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</si>
  <si>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</si>
  <si>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</si>
  <si>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</si>
  <si>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</si>
  <si>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</si>
  <si>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</si>
  <si>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</si>
  <si>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</si>
  <si>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</si>
  <si>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</si>
  <si>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</si>
  <si>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</si>
  <si>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</si>
  <si>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</si>
  <si>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</si>
  <si>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</si>
  <si>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</si>
  <si>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</si>
  <si>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</si>
  <si>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</si>
  <si>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</si>
  <si>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</si>
  <si>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</si>
  <si>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</si>
  <si>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</si>
  <si>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</si>
  <si>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</si>
  <si>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</si>
  <si>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</si>
  <si>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</si>
  <si>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</si>
  <si>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</si>
  <si>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</si>
  <si>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</si>
  <si>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</si>
  <si>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</si>
  <si>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</si>
  <si>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</si>
  <si>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</si>
  <si>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</si>
  <si>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</si>
  <si>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</si>
  <si>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</si>
  <si>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</si>
  <si>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</si>
  <si>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</si>
  <si>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</si>
  <si>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</si>
  <si>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</si>
  <si>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</si>
  <si>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</si>
  <si>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</si>
  <si>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</si>
  <si>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</si>
  <si>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</si>
  <si>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</si>
  <si>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</si>
  <si>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</si>
  <si>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</si>
  <si>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</si>
  <si>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</si>
  <si>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</si>
  <si>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</si>
  <si>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</si>
  <si>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</si>
  <si>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</si>
  <si>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</si>
  <si>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</si>
  <si>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</si>
  <si>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</si>
  <si>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</si>
  <si>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</si>
  <si>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</si>
  <si>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</si>
  <si>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</si>
  <si>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</si>
  <si>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</si>
  <si>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</si>
  <si>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</si>
  <si>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</si>
  <si>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</si>
  <si>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</si>
  <si>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</si>
  <si>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</si>
  <si>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</si>
  <si>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</si>
  <si>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</si>
  <si>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</si>
  <si>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</si>
  <si>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</si>
  <si>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</si>
  <si>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</si>
  <si>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</si>
  <si>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</si>
  <si>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</si>
  <si>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</si>
  <si>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</si>
  <si>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</si>
  <si>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</si>
  <si>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</si>
  <si>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</si>
  <si>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</si>
  <si>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</si>
  <si>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</si>
  <si>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</si>
  <si>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</si>
  <si>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</si>
  <si>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</si>
  <si>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</si>
  <si>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</si>
  <si>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</si>
  <si>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</si>
  <si>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</si>
  <si>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</si>
  <si>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</si>
  <si>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</si>
  <si>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</si>
  <si>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</si>
  <si>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</si>
  <si>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</si>
  <si>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</si>
  <si>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</si>
  <si>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</si>
  <si>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</si>
  <si>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</si>
  <si>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</si>
  <si>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</si>
  <si>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</si>
  <si>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</si>
  <si>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</si>
  <si>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</si>
  <si>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</si>
  <si>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</si>
  <si>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</si>
  <si>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</si>
  <si>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</si>
  <si>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</si>
  <si>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</si>
  <si>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</si>
  <si>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</si>
  <si>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</si>
  <si>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</si>
  <si>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</si>
  <si>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</si>
  <si>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</si>
  <si>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</si>
  <si>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</si>
  <si>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</si>
  <si>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</si>
  <si>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</si>
  <si>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</si>
  <si>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</si>
  <si>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</si>
  <si>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</si>
  <si>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</si>
  <si>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</si>
  <si>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</si>
  <si>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</si>
  <si>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</si>
  <si>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</si>
  <si>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</si>
  <si>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</si>
  <si>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</si>
  <si>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</si>
  <si>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</si>
  <si>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</si>
  <si>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</si>
  <si>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</si>
  <si>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</si>
  <si>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</si>
  <si>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</si>
  <si>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</si>
  <si>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</si>
  <si>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</si>
  <si>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</si>
  <si>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</si>
  <si>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</si>
  <si>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</si>
  <si>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</si>
  <si>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</si>
  <si>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</si>
  <si>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</si>
  <si>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</si>
  <si>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</si>
  <si>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</si>
  <si>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</si>
  <si>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</si>
  <si>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</si>
  <si>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</si>
  <si>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</si>
  <si>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</si>
  <si>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</si>
  <si>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</si>
  <si>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</si>
  <si>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</si>
  <si>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</si>
  <si>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</si>
  <si>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</si>
  <si>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</si>
  <si>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</si>
  <si>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</si>
  <si>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</si>
  <si>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</si>
  <si>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</si>
  <si>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</si>
  <si>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</si>
  <si>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</si>
  <si>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</si>
  <si>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</si>
  <si>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</si>
  <si>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</si>
  <si>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</si>
  <si>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</si>
  <si>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</si>
  <si>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</si>
  <si>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</si>
  <si>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</si>
  <si>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</si>
  <si>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</si>
  <si>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</si>
  <si>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</si>
  <si>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</si>
  <si>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</si>
  <si>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</si>
  <si>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</si>
  <si>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</si>
  <si>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</si>
  <si>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</si>
  <si>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</si>
  <si>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</si>
  <si>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</si>
  <si>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</si>
  <si>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</si>
  <si>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</si>
  <si>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</si>
  <si>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</si>
  <si>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</si>
  <si>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</si>
  <si>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</si>
  <si>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</si>
  <si>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</si>
  <si>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</si>
  <si>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</si>
  <si>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</si>
  <si>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</si>
  <si>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</si>
  <si>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</si>
  <si>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</si>
  <si>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</si>
  <si>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</si>
  <si>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</si>
  <si>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</si>
  <si>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</si>
  <si>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</si>
  <si>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</si>
  <si>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</si>
  <si>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</si>
  <si>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</si>
  <si>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</si>
  <si>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</si>
  <si>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</si>
  <si>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</si>
  <si>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</si>
  <si>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</si>
  <si>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</si>
  <si>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</si>
  <si>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</si>
  <si>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</si>
  <si>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</si>
  <si>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</si>
  <si>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</si>
  <si>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</si>
  <si>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</si>
  <si>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</si>
  <si>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</si>
  <si>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</si>
  <si>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</si>
  <si>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</si>
  <si>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</si>
  <si>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</si>
  <si>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</si>
  <si>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</si>
  <si>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</si>
  <si>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</si>
  <si>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</si>
  <si>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</si>
  <si>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</si>
  <si>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</si>
  <si>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</si>
  <si>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</si>
  <si>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</si>
  <si>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</si>
  <si>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</si>
  <si>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</si>
  <si>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</si>
  <si>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</si>
  <si>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</si>
  <si>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</si>
  <si>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</si>
  <si>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</si>
  <si>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</si>
  <si>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</si>
  <si>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</si>
  <si>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</si>
  <si>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</si>
  <si>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</si>
  <si>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</si>
  <si>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</si>
  <si>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</si>
  <si>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</si>
  <si>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</si>
  <si>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</si>
  <si>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</si>
  <si>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</si>
  <si>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</si>
  <si>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</si>
  <si>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</si>
  <si>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</si>
  <si>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</si>
  <si>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</si>
  <si>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</si>
  <si>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</si>
  <si>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</si>
  <si>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</si>
  <si>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</si>
  <si>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</si>
  <si>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</si>
  <si>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</si>
  <si>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</si>
  <si>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</si>
  <si>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</si>
  <si>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</si>
  <si>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</si>
  <si>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</si>
  <si>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</si>
  <si>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</si>
  <si>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</si>
  <si>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</si>
  <si>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</si>
  <si>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</si>
  <si>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</si>
  <si>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</si>
  <si>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</si>
  <si>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</si>
  <si>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</si>
  <si>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</si>
  <si>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</si>
  <si>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</si>
  <si>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</si>
  <si>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</si>
  <si>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</si>
  <si>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</si>
  <si>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</si>
  <si>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</si>
  <si>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</si>
  <si>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</si>
  <si>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</si>
  <si>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</si>
  <si>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</si>
  <si>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</si>
  <si>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</si>
  <si>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</si>
  <si>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</si>
  <si>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</si>
  <si>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</si>
  <si>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</si>
  <si>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</si>
  <si>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</si>
  <si>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</si>
  <si>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</si>
  <si>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</si>
  <si>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</si>
  <si>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</si>
  <si>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</si>
  <si>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</si>
  <si>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</si>
  <si>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</si>
  <si>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</si>
  <si>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</si>
  <si>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</si>
  <si>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</si>
  <si>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</si>
  <si>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</si>
  <si>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</si>
  <si>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</si>
  <si>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</si>
  <si>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</si>
  <si>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</si>
  <si>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</si>
  <si>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</si>
  <si>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</si>
  <si>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</si>
  <si>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</si>
  <si>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</si>
  <si>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</si>
  <si>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</si>
  <si>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</si>
  <si>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</si>
  <si>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</si>
  <si>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</si>
  <si>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</si>
  <si>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</si>
  <si>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</si>
  <si>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</si>
  <si>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</si>
  <si>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</si>
  <si>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</si>
  <si>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</si>
  <si>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</si>
  <si>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</si>
  <si>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</si>
  <si>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</si>
  <si>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</si>
  <si>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</si>
  <si>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</si>
  <si>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</si>
  <si>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</si>
  <si>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</si>
  <si>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</si>
  <si>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</si>
  <si>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</si>
  <si>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</si>
  <si>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</si>
  <si>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</si>
  <si>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</si>
  <si>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</si>
  <si>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</si>
  <si>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</si>
  <si>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</si>
  <si>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</si>
  <si>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</si>
  <si>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</si>
  <si>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</si>
  <si>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</si>
  <si>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</si>
  <si>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</si>
  <si>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</si>
  <si>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</si>
  <si>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</si>
  <si>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</si>
  <si>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</si>
  <si>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</si>
  <si>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</si>
  <si>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</si>
  <si>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</si>
  <si>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</si>
  <si>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</si>
  <si>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</si>
  <si>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</si>
  <si>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</si>
  <si>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</si>
  <si>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</si>
  <si>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</si>
  <si>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</si>
  <si>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</si>
  <si>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</si>
  <si>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</si>
  <si>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</si>
  <si>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</si>
  <si>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</si>
  <si>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</si>
  <si>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</si>
  <si>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</si>
  <si>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</si>
  <si>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</si>
  <si>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</si>
  <si>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</si>
  <si>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</si>
  <si>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</si>
  <si>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</si>
  <si>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</si>
  <si>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</si>
  <si>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</si>
  <si>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</si>
  <si>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</si>
  <si>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</si>
  <si>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</si>
  <si>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</si>
  <si>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</si>
  <si>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</si>
  <si>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</si>
  <si>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</si>
  <si>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</si>
  <si>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</si>
  <si>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</si>
  <si>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</si>
  <si>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</si>
  <si>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</si>
  <si>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</si>
  <si>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</si>
  <si>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</si>
  <si>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</si>
  <si>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</si>
  <si>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</si>
  <si>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</si>
  <si>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</si>
  <si>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</si>
  <si>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</si>
  <si>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</si>
  <si>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</si>
  <si>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</si>
  <si>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</si>
  <si>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</si>
  <si>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</si>
  <si>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</si>
  <si>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</si>
  <si>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</si>
  <si>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</si>
  <si>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</si>
  <si>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</si>
  <si>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</si>
  <si>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</si>
  <si>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</si>
  <si>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</si>
  <si>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</si>
  <si>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</si>
  <si>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</si>
  <si>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</si>
  <si>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</si>
  <si>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</si>
  <si>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</si>
  <si>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</si>
  <si>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</si>
  <si>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</si>
  <si>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</si>
  <si>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</si>
  <si>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</si>
  <si>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</si>
  <si>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</si>
  <si>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</si>
  <si>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</si>
  <si>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</si>
  <si>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</si>
  <si>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</si>
  <si>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</si>
  <si>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</si>
  <si>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</si>
  <si>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</si>
  <si>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</si>
  <si>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</si>
  <si>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</si>
  <si>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</si>
  <si>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</si>
  <si>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</si>
  <si>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</si>
  <si>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</si>
  <si>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</si>
  <si>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</si>
  <si>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</si>
  <si>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</si>
  <si>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</si>
  <si>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</si>
  <si>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</si>
  <si>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</si>
  <si>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</si>
  <si>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</si>
  <si>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</si>
  <si>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</si>
  <si>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</si>
  <si>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</si>
  <si>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</si>
  <si>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</si>
  <si>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</si>
  <si>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</si>
  <si>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</si>
  <si>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</si>
  <si>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</si>
  <si>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</si>
  <si>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</si>
  <si>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</si>
  <si>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</si>
  <si>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</si>
  <si>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</si>
  <si>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</si>
  <si>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</si>
  <si>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</si>
  <si>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</si>
  <si>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</si>
  <si>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</si>
  <si>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</si>
  <si>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</si>
  <si>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</si>
  <si>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</si>
  <si>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</si>
  <si>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</si>
  <si>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</si>
  <si>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</si>
  <si>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</si>
  <si>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</si>
  <si>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</si>
  <si>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</si>
  <si>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</si>
  <si>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</si>
  <si>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</si>
  <si>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</si>
  <si>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</si>
  <si>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</si>
  <si>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</si>
  <si>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</si>
  <si>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</si>
  <si>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</si>
  <si>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</si>
  <si>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</si>
  <si>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</si>
  <si>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</si>
  <si>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</si>
  <si>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</si>
  <si>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</si>
  <si>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</si>
  <si>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</si>
  <si>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</si>
  <si>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</si>
  <si>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</si>
  <si>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</si>
  <si>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</si>
  <si>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</si>
  <si>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</si>
  <si>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</si>
  <si>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</si>
  <si>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</si>
  <si>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</si>
  <si>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</si>
  <si>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</si>
  <si>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</si>
  <si>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</si>
  <si>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</si>
  <si>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</si>
  <si>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</si>
  <si>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</si>
  <si>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</si>
  <si>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</si>
  <si>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</si>
  <si>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</si>
  <si>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</si>
  <si>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</si>
  <si>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</si>
  <si>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</si>
  <si>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</si>
  <si>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</si>
  <si>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</si>
  <si>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</si>
  <si>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</si>
  <si>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</si>
  <si>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</si>
  <si>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</si>
  <si>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</si>
  <si>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</si>
  <si>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</si>
  <si>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</si>
  <si>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</si>
  <si>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</si>
  <si>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</si>
  <si>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</si>
  <si>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</si>
  <si>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</si>
  <si>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</si>
  <si>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</si>
  <si>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</si>
  <si>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</si>
  <si>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</si>
  <si>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</si>
  <si>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</si>
  <si>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</si>
  <si>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</si>
  <si>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</si>
  <si>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</si>
  <si>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</si>
  <si>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</si>
  <si>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</si>
  <si>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</si>
  <si>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</si>
  <si>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</si>
  <si>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</si>
  <si>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</si>
  <si>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</si>
  <si>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</si>
  <si>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</si>
  <si>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</si>
  <si>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</si>
  <si>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</si>
  <si>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</si>
  <si>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</si>
  <si>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</si>
  <si>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</si>
  <si>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</si>
  <si>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</si>
  <si>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</si>
  <si>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</si>
  <si>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</si>
  <si>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</si>
  <si>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</si>
  <si>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</si>
  <si>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</si>
  <si>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</si>
  <si>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</si>
  <si>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</si>
  <si>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</si>
  <si>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</si>
  <si>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</si>
  <si>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</si>
  <si>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</si>
  <si>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</si>
  <si>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</si>
  <si>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</si>
  <si>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</si>
  <si>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</si>
  <si>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</si>
  <si>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</si>
  <si>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</si>
  <si>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</si>
  <si>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</si>
  <si>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</si>
  <si>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</si>
  <si>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</si>
  <si>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</si>
  <si>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</si>
  <si>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</si>
  <si>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</si>
  <si>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</si>
  <si>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</si>
  <si>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</si>
  <si>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</si>
  <si>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</si>
  <si>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</si>
  <si>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</si>
  <si>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</si>
  <si>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</si>
  <si>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</si>
  <si>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</si>
  <si>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</si>
  <si>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</si>
  <si>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</si>
  <si>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</si>
  <si>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</si>
  <si>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</si>
  <si>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</si>
  <si>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</si>
  <si>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</si>
  <si>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</si>
  <si>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</si>
  <si>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</si>
  <si>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</si>
  <si>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</si>
  <si>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</si>
  <si>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</si>
  <si>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</si>
  <si>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</si>
  <si>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</si>
  <si>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</si>
  <si>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</si>
  <si>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</si>
  <si>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</si>
  <si>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</si>
  <si>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</si>
  <si>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</si>
  <si>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</si>
  <si>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</si>
  <si>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</si>
  <si>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</si>
  <si>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</si>
  <si>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</si>
  <si>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</si>
  <si>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</si>
  <si>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</si>
  <si>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</si>
  <si>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</si>
  <si>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</si>
  <si>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</si>
  <si>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</si>
  <si>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</si>
  <si>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</si>
  <si>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</si>
  <si>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</si>
  <si>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</si>
  <si>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</si>
  <si>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</si>
  <si>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</si>
  <si>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</si>
  <si>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</si>
  <si>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</si>
  <si>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</si>
  <si>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</si>
  <si>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</si>
  <si>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</si>
  <si>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</si>
  <si>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</si>
  <si>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</si>
  <si>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</si>
  <si>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</si>
  <si>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</si>
  <si>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</si>
  <si>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</si>
  <si>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</si>
  <si>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</si>
  <si>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</si>
  <si>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</si>
  <si>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</si>
  <si>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</si>
  <si>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</si>
  <si>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</si>
  <si>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</si>
  <si>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</si>
  <si>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</si>
  <si>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</si>
  <si>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</si>
  <si>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</si>
  <si>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</si>
  <si>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</si>
  <si>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</si>
  <si>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</si>
  <si>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</si>
  <si>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</si>
  <si>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</si>
  <si>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</si>
  <si>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</si>
  <si>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</si>
  <si>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</si>
  <si>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</si>
  <si>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</si>
  <si>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</si>
  <si>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</si>
  <si>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</si>
  <si>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</si>
  <si>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</si>
  <si>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</si>
  <si>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</si>
  <si>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</si>
  <si>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</si>
  <si>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</si>
  <si>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</si>
  <si>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</si>
  <si>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</si>
  <si>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</si>
  <si>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</si>
  <si>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</si>
  <si>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</si>
  <si>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</si>
  <si>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</si>
  <si>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</si>
  <si>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</si>
  <si>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</si>
  <si>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</si>
  <si>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</si>
  <si>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</si>
  <si>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</si>
  <si>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</si>
  <si>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</si>
  <si>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</si>
  <si>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</si>
  <si>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</si>
  <si>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</si>
  <si>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</si>
  <si>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</si>
  <si>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</si>
  <si>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</si>
  <si>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</si>
  <si>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</si>
  <si>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</si>
  <si>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</si>
  <si>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</si>
  <si>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</si>
  <si>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</si>
  <si>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</si>
  <si>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</si>
  <si>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</si>
  <si>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</si>
  <si>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</si>
  <si>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</si>
  <si>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</si>
  <si>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</si>
  <si>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</si>
  <si>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</si>
  <si>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</si>
  <si>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</si>
  <si>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</si>
  <si>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</si>
  <si>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</si>
  <si>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</si>
  <si>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</si>
  <si>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</si>
  <si>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</si>
  <si>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</si>
  <si>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</si>
  <si>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</si>
  <si>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</si>
  <si>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</si>
  <si>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</si>
  <si>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</si>
  <si>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</si>
  <si>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</si>
  <si>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</si>
  <si>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</si>
  <si>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</si>
  <si>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</si>
  <si>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</si>
  <si>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</si>
  <si>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</si>
  <si>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</si>
  <si>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</si>
  <si>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</si>
  <si>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</si>
  <si>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</si>
  <si>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</si>
  <si>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</si>
  <si>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</si>
  <si>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</si>
  <si>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</si>
  <si>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</si>
  <si>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</si>
  <si>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</si>
  <si>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</si>
  <si>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</si>
  <si>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</si>
  <si>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</si>
  <si>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</si>
  <si>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</si>
  <si>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</si>
  <si>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</si>
  <si>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</si>
  <si>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</si>
  <si>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</si>
  <si>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</si>
  <si>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</si>
  <si>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</si>
  <si>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</si>
  <si>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</si>
  <si>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</si>
  <si>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</si>
  <si>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</si>
  <si>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</si>
  <si>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</si>
  <si>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</si>
  <si>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</si>
  <si>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</si>
  <si>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</si>
  <si>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</si>
  <si>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</si>
  <si>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</si>
  <si>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</si>
  <si>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</si>
  <si>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</si>
  <si>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</si>
  <si>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</si>
  <si>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</si>
  <si>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</si>
  <si>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</si>
  <si>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</si>
  <si>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</si>
  <si>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</si>
  <si>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</si>
  <si>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</si>
  <si>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</si>
  <si>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</si>
  <si>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</si>
  <si>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</si>
  <si>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</si>
  <si>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</si>
  <si>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</si>
  <si>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</si>
  <si>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</si>
  <si>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</si>
  <si>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</si>
  <si>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</si>
  <si>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</si>
  <si>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</si>
  <si>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</si>
  <si>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</si>
  <si>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</si>
  <si>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</si>
  <si>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</si>
  <si>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</si>
  <si>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</si>
  <si>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</si>
  <si>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</si>
  <si>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</si>
  <si>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</si>
  <si>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</si>
  <si>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</si>
  <si>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</si>
  <si>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</si>
  <si>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</si>
  <si>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</si>
  <si>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</si>
  <si>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</si>
  <si>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</si>
  <si>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</si>
  <si>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</si>
  <si>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</si>
  <si>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</si>
  <si>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</si>
  <si>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</si>
  <si>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</si>
  <si>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</si>
  <si>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</si>
  <si>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</si>
  <si>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</si>
  <si>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</si>
  <si>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</si>
  <si>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</si>
  <si>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</si>
  <si>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</si>
  <si>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</si>
  <si>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</si>
  <si>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</si>
  <si>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</si>
  <si>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</si>
  <si>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</si>
  <si>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</si>
  <si>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</si>
  <si>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</si>
  <si>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</si>
  <si>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</si>
  <si>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</si>
  <si>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</si>
  <si>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</si>
  <si>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</si>
  <si>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</si>
  <si>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</si>
  <si>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</si>
  <si>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</si>
  <si>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</si>
  <si>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</si>
  <si>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</si>
  <si>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</si>
  <si>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</si>
  <si>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</si>
  <si>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</si>
  <si>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</si>
  <si>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</si>
  <si>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</si>
  <si>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</si>
  <si>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</si>
  <si>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</si>
  <si>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</si>
  <si>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</si>
  <si>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</si>
  <si>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</si>
  <si>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</si>
  <si>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</si>
  <si>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</si>
  <si>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</si>
  <si>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</si>
  <si>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</si>
  <si>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</si>
  <si>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</si>
  <si>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</si>
  <si>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</si>
  <si>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</si>
  <si>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</si>
  <si>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</si>
  <si>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</si>
  <si>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</si>
  <si>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</si>
  <si>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</si>
  <si>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</si>
  <si>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</si>
  <si>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</si>
  <si>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</si>
  <si>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</si>
  <si>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</si>
  <si>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</si>
  <si>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</si>
  <si>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</si>
  <si>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</si>
  <si>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</si>
  <si>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</si>
  <si>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</si>
  <si>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</si>
  <si>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</si>
  <si>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</si>
  <si>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</si>
  <si>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</si>
  <si>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</si>
  <si>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</si>
  <si>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</si>
  <si>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</si>
  <si>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</si>
  <si>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</si>
  <si>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</si>
  <si>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</si>
  <si>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</si>
  <si>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</si>
  <si>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</si>
  <si>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</si>
  <si>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</si>
  <si>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</si>
  <si>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</si>
  <si>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</si>
  <si>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</si>
  <si>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</si>
  <si>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</si>
  <si>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</si>
  <si>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</si>
  <si>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</si>
  <si>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</si>
  <si>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</si>
  <si>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</si>
  <si>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</si>
  <si>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</si>
  <si>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</si>
  <si>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</si>
  <si>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</si>
  <si>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</si>
  <si>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</si>
  <si>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</si>
  <si>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</si>
  <si>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</si>
  <si>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</si>
  <si>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</si>
  <si>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</si>
  <si>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</si>
  <si>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</si>
  <si>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</si>
  <si>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</si>
  <si>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</si>
  <si>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</si>
  <si>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</si>
  <si>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</si>
  <si>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</si>
  <si>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</si>
  <si>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</si>
  <si>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</si>
  <si>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</si>
  <si>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</si>
  <si>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</si>
  <si>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</si>
  <si>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</si>
  <si>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</si>
  <si>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</si>
  <si>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</si>
  <si>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</si>
  <si>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</si>
  <si>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</si>
  <si>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</si>
  <si>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</si>
  <si>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</si>
  <si>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</si>
  <si>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</si>
  <si>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</si>
  <si>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</si>
  <si>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</si>
  <si>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</si>
  <si>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</si>
  <si>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</si>
  <si>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</si>
  <si>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</si>
  <si>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</si>
  <si>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</si>
  <si>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</si>
  <si>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</si>
  <si>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</si>
  <si>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</si>
  <si>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</si>
  <si>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</si>
  <si>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</si>
  <si>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</si>
  <si>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</si>
  <si>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</si>
  <si>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</si>
  <si>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</si>
  <si>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</si>
  <si>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</si>
  <si>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</si>
  <si>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</si>
  <si>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</si>
  <si>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</si>
  <si>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</si>
  <si>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</si>
  <si>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</si>
  <si>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</si>
  <si>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</si>
  <si>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</si>
  <si>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</si>
  <si>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</si>
  <si>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</si>
  <si>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</si>
  <si>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</si>
  <si>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</si>
  <si>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</si>
  <si>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</si>
  <si>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</si>
  <si>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</si>
  <si>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</si>
  <si>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</si>
  <si>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</si>
  <si>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</si>
  <si>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</si>
  <si>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</si>
  <si>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</si>
  <si>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</si>
  <si>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</si>
  <si>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</si>
  <si>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</si>
  <si>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</si>
  <si>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</si>
  <si>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</si>
  <si>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</si>
  <si>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</si>
  <si>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</si>
  <si>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</si>
  <si>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</si>
  <si>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</si>
  <si>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</si>
  <si>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</si>
  <si>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</si>
  <si>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</si>
  <si>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</si>
  <si>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</si>
  <si>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</si>
  <si>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</si>
  <si>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</si>
  <si>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</si>
  <si>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</si>
  <si>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</si>
  <si>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</si>
  <si>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</si>
  <si>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</si>
  <si>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</si>
  <si>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</si>
  <si>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</si>
  <si>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</si>
  <si>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</si>
  <si>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</si>
  <si>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</si>
  <si>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</si>
  <si>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</si>
  <si>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</si>
  <si>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</si>
  <si>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</si>
  <si>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</si>
  <si>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</si>
  <si>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</si>
  <si>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</si>
  <si>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</si>
  <si>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</si>
  <si>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</si>
  <si>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</si>
  <si>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</si>
  <si>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</si>
  <si>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</si>
  <si>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</si>
  <si>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</si>
  <si>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</si>
  <si>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</si>
  <si>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</si>
  <si>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</si>
  <si>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</si>
  <si>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</si>
  <si>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</si>
  <si>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</si>
  <si>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</si>
  <si>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</si>
  <si>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</si>
  <si>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</si>
  <si>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</si>
  <si>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</si>
  <si>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</si>
  <si>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</si>
  <si>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</si>
  <si>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</si>
  <si>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</si>
  <si>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</si>
  <si>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</si>
  <si>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</si>
  <si>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</si>
  <si>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</si>
  <si>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</si>
  <si>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</si>
  <si>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</si>
  <si>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</si>
  <si>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</si>
  <si>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</si>
  <si>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</si>
  <si>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</si>
  <si>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</si>
  <si>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</si>
  <si>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</si>
  <si>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</si>
  <si>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</si>
  <si>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</si>
  <si>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</si>
  <si>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</si>
  <si>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</si>
  <si>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</si>
  <si>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</si>
  <si>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</si>
  <si>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</si>
  <si>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</si>
  <si>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</si>
  <si>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</si>
  <si>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</si>
  <si>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</si>
  <si>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</si>
  <si>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</si>
  <si>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</si>
  <si>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</si>
  <si>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</si>
  <si>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</si>
  <si>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</si>
  <si>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</si>
  <si>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</si>
  <si>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</si>
  <si>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</si>
  <si>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</si>
  <si>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</si>
  <si>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</si>
  <si>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</si>
  <si>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</si>
  <si>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</si>
  <si>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</si>
  <si>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</si>
  <si>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</si>
  <si>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</si>
  <si>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</si>
  <si>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</si>
  <si>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</si>
  <si>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</si>
  <si>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</si>
  <si>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</si>
  <si>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</si>
  <si>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</si>
  <si>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</si>
  <si>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</si>
  <si>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</si>
  <si>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</si>
  <si>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</si>
  <si>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</si>
  <si>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</si>
  <si>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</si>
  <si>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</si>
  <si>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</si>
  <si>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</si>
  <si>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</si>
  <si>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</si>
  <si>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</si>
  <si>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</si>
  <si>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</si>
  <si>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</si>
  <si>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</si>
  <si>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</si>
  <si>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</si>
  <si>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</si>
  <si>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</si>
  <si>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</si>
  <si>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</si>
  <si>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</si>
  <si>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</si>
  <si>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</si>
  <si>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</si>
  <si>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</si>
  <si>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</si>
  <si>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</si>
  <si>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</si>
  <si>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</si>
  <si>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</si>
  <si>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</si>
  <si>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</si>
  <si>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</si>
  <si>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</si>
  <si>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</si>
  <si>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</si>
  <si>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</si>
  <si>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</si>
  <si>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</si>
  <si>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</si>
  <si>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</si>
  <si>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</si>
  <si>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</si>
  <si>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</si>
  <si>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</si>
  <si>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</si>
  <si>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</si>
  <si>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</si>
  <si>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</si>
  <si>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</si>
  <si>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</si>
  <si>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</si>
  <si>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</si>
  <si>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</si>
  <si>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</si>
  <si>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</si>
  <si>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</si>
  <si>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</si>
  <si>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</si>
  <si>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</si>
  <si>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</si>
  <si>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</si>
  <si>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</si>
  <si>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</si>
  <si>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</si>
  <si>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</si>
  <si>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</si>
  <si>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</si>
  <si>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</si>
  <si>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</si>
  <si>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</si>
  <si>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</si>
  <si>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</si>
  <si>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</si>
  <si>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</si>
  <si>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</si>
  <si>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</si>
  <si>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</si>
  <si>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</si>
  <si>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</si>
  <si>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</si>
  <si>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</si>
  <si>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</si>
  <si>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</si>
  <si>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</si>
  <si>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</si>
  <si>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</si>
  <si>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</si>
  <si>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</si>
  <si>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</si>
  <si>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</si>
  <si>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</si>
  <si>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</si>
  <si>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</si>
  <si>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</si>
  <si>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</si>
  <si>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</si>
  <si>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</si>
  <si>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</si>
  <si>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</si>
  <si>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</si>
  <si>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</si>
  <si>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</si>
  <si>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</si>
  <si>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</si>
  <si>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</si>
  <si>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</si>
  <si>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</si>
  <si>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</si>
  <si>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</si>
  <si>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</si>
  <si>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</si>
  <si>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</si>
  <si>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</si>
  <si>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</si>
  <si>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</si>
  <si>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</si>
  <si>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</si>
  <si>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</si>
  <si>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</si>
  <si>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</si>
  <si>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</si>
  <si>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</si>
  <si>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</si>
  <si>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</si>
  <si>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</si>
  <si>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</si>
  <si>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</si>
  <si>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</si>
  <si>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</si>
  <si>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</si>
  <si>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</si>
  <si>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</si>
  <si>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</si>
  <si>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</si>
  <si>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</si>
  <si>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</si>
  <si>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</si>
  <si>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</si>
  <si>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</si>
  <si>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</si>
  <si>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</si>
  <si>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</si>
  <si>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</si>
  <si>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</si>
  <si>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</si>
  <si>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</si>
  <si>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</si>
  <si>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</si>
  <si>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</si>
  <si>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</si>
  <si>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</si>
  <si>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</si>
  <si>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</si>
  <si>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</si>
  <si>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</si>
  <si>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</si>
  <si>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</si>
  <si>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</si>
  <si>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</si>
  <si>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</si>
  <si>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</si>
  <si>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</si>
  <si>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</si>
  <si>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</si>
  <si>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</si>
  <si>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</si>
  <si>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</si>
  <si>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</si>
  <si>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</si>
  <si>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</si>
  <si>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</si>
  <si>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</si>
  <si>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</si>
  <si>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</si>
  <si>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</si>
  <si>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</si>
  <si>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</si>
  <si>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</si>
  <si>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</si>
  <si>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</si>
  <si>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</si>
  <si>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</si>
  <si>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</si>
  <si>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</si>
  <si>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</si>
  <si>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</si>
  <si>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</si>
  <si>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</si>
  <si>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</si>
  <si>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</si>
  <si>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</si>
  <si>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</si>
  <si>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</si>
  <si>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</si>
  <si>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</si>
  <si>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</si>
  <si>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</si>
  <si>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</si>
  <si>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</si>
  <si>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</si>
  <si>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</si>
  <si>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</si>
  <si>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</si>
  <si>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</si>
  <si>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</si>
  <si>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</si>
  <si>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</si>
  <si>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</si>
  <si>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</si>
  <si>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</si>
  <si>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</si>
  <si>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</si>
  <si>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</si>
  <si>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</si>
  <si>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</si>
  <si>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</si>
  <si>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</si>
  <si>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</si>
  <si>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</si>
  <si>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</si>
  <si>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</si>
  <si>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</si>
  <si>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</si>
  <si>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</si>
  <si>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</si>
  <si>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</si>
  <si>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</si>
  <si>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</si>
  <si>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</si>
  <si>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</si>
  <si>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</si>
  <si>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</si>
  <si>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</si>
  <si>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</si>
  <si>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</si>
  <si>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</si>
  <si>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</si>
  <si>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</si>
  <si>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</si>
  <si>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</si>
  <si>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</si>
  <si>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</si>
  <si>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</si>
  <si>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</si>
  <si>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</si>
  <si>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</si>
  <si>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</si>
  <si>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</si>
  <si>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</si>
  <si>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</si>
  <si>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</si>
  <si>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</si>
  <si>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</si>
  <si>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</si>
  <si>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</si>
  <si>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</si>
  <si>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</si>
  <si>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</si>
  <si>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</si>
  <si>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</si>
  <si>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</si>
  <si>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</si>
  <si>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</si>
  <si>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</si>
  <si>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</si>
  <si>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</si>
  <si>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</si>
  <si>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</si>
  <si>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</si>
  <si>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</si>
  <si>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</si>
  <si>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</si>
  <si>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</si>
  <si>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</si>
  <si>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</si>
  <si>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</si>
  <si>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</si>
  <si>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</si>
  <si>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</si>
  <si>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</si>
  <si>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</si>
  <si>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</si>
  <si>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</si>
  <si>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</si>
  <si>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</si>
  <si>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</si>
  <si>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</si>
  <si>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</si>
  <si>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</si>
  <si>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</si>
  <si>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</si>
  <si>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</si>
  <si>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</si>
  <si>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</si>
  <si>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</si>
  <si>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</si>
  <si>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</si>
  <si>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</si>
  <si>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</si>
  <si>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</si>
  <si>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</si>
  <si>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</si>
  <si>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</si>
  <si>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</si>
  <si>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</si>
  <si>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</si>
  <si>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</si>
  <si>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</si>
  <si>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</si>
  <si>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</si>
  <si>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</si>
  <si>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</si>
  <si>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</si>
  <si>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</si>
  <si>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</si>
  <si>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</si>
  <si>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</si>
  <si>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</si>
  <si>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</si>
  <si>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</si>
  <si>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</si>
  <si>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</si>
  <si>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</si>
  <si>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</si>
  <si>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</si>
  <si>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</si>
  <si>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</si>
  <si>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</si>
  <si>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</si>
  <si>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</si>
  <si>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</si>
  <si>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</si>
  <si>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</si>
  <si>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</si>
  <si>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</si>
  <si>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</si>
  <si>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</si>
  <si>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</si>
  <si>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</si>
  <si>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</si>
  <si>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</si>
  <si>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</si>
  <si>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</si>
  <si>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</si>
  <si>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</si>
  <si>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</si>
  <si>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</si>
  <si>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</si>
  <si>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</si>
  <si>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</si>
  <si>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</si>
  <si>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</si>
  <si>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</si>
  <si>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</si>
  <si>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</si>
  <si>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</si>
  <si>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</si>
  <si>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</si>
  <si>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</si>
  <si>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</si>
  <si>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</si>
  <si>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</si>
  <si>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</si>
  <si>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</si>
  <si>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</si>
  <si>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</si>
  <si>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</si>
  <si>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</si>
  <si>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</si>
  <si>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</si>
  <si>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</si>
  <si>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</si>
  <si>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</si>
  <si>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</si>
  <si>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</si>
  <si>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</si>
  <si>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</si>
  <si>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</si>
  <si>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</si>
  <si>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</si>
  <si>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</si>
  <si>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</si>
  <si>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</si>
  <si>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</si>
  <si>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</si>
  <si>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</si>
  <si>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</si>
  <si>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</si>
  <si>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</si>
  <si>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</si>
  <si>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</si>
  <si>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</si>
  <si>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</si>
  <si>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</si>
  <si>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</si>
  <si>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</si>
  <si>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</si>
  <si>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</si>
  <si>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</si>
  <si>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</si>
  <si>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</si>
  <si>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</si>
  <si>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</si>
  <si>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</si>
  <si>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</si>
  <si>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</si>
  <si>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</si>
  <si>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</si>
  <si>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</si>
  <si>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</si>
  <si>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</si>
  <si>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</si>
  <si>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</si>
  <si>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</si>
  <si>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</si>
  <si>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</si>
  <si>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</si>
  <si>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</si>
  <si>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</si>
  <si>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</si>
  <si>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</si>
  <si>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</si>
  <si>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</si>
  <si>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</si>
  <si>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</si>
  <si>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</si>
  <si>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</si>
  <si>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</si>
  <si>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</si>
  <si>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</si>
  <si>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</si>
  <si>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</si>
  <si>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</si>
  <si>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</si>
  <si>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</si>
  <si>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</si>
  <si>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</si>
  <si>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</si>
  <si>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</si>
  <si>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</si>
  <si>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</si>
  <si>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</si>
  <si>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</si>
  <si>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</si>
  <si>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</si>
  <si>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</si>
  <si>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</si>
  <si>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</si>
  <si>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</si>
  <si>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</si>
  <si>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</si>
  <si>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</si>
  <si>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</si>
  <si>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</si>
  <si>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</si>
  <si>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</si>
  <si>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</si>
  <si>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</si>
  <si>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</si>
  <si>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</si>
  <si>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</si>
  <si>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</si>
  <si>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</si>
  <si>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</si>
  <si>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</si>
  <si>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</si>
  <si>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</si>
  <si>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</si>
  <si>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</si>
  <si>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</si>
  <si>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</si>
  <si>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</si>
  <si>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</si>
  <si>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</si>
  <si>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</si>
  <si>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</si>
  <si>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</si>
  <si>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</si>
  <si>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</si>
  <si>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</si>
  <si>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</si>
  <si>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</si>
  <si>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</si>
  <si>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</si>
  <si>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</si>
  <si>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</si>
  <si>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</si>
  <si>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</si>
  <si>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</si>
  <si>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</si>
  <si>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</si>
  <si>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</si>
  <si>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</si>
  <si>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</si>
  <si>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</si>
  <si>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</si>
  <si>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</si>
  <si>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</si>
  <si>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</si>
  <si>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</si>
  <si>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</si>
  <si>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</si>
  <si>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</si>
  <si>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</si>
  <si>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</si>
  <si>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</si>
  <si>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</si>
  <si>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</si>
  <si>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</si>
  <si>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</si>
  <si>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</si>
  <si>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</si>
  <si>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</si>
  <si>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</si>
  <si>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</si>
  <si>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</si>
  <si>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</si>
  <si>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</si>
  <si>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</si>
  <si>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</si>
  <si>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</si>
  <si>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</si>
  <si>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</si>
  <si>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</si>
  <si>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</si>
  <si>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</si>
  <si>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</si>
  <si>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</si>
  <si>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</si>
  <si>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</si>
  <si>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</si>
  <si>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</si>
  <si>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</si>
  <si>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</si>
  <si>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</si>
  <si>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</si>
  <si>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</si>
  <si>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</si>
  <si>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</si>
  <si>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</si>
  <si>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</si>
  <si>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</si>
  <si>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</si>
  <si>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</si>
  <si>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</si>
  <si>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</si>
  <si>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</si>
  <si>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</si>
  <si>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</si>
  <si>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</si>
  <si>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</si>
  <si>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</si>
  <si>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</si>
  <si>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</si>
  <si>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</si>
  <si>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</si>
  <si>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</si>
  <si>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</si>
  <si>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</si>
  <si>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</si>
  <si>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</si>
  <si>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</si>
  <si>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</si>
  <si>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</si>
  <si>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</si>
  <si>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</si>
  <si>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</si>
  <si>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</si>
  <si>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</si>
  <si>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</si>
  <si>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</si>
  <si>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</si>
  <si>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</si>
  <si>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</si>
  <si>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</si>
  <si>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</si>
  <si>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</si>
  <si>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</si>
  <si>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</si>
  <si>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</si>
  <si>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</si>
  <si>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</si>
  <si>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</si>
  <si>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</si>
  <si>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</si>
  <si>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</si>
  <si>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</si>
  <si>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</si>
  <si>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</si>
  <si>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</si>
  <si>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</si>
  <si>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</si>
  <si>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</si>
  <si>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</si>
  <si>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</si>
  <si>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</si>
  <si>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</si>
  <si>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</si>
  <si>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</si>
  <si>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</si>
  <si>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</si>
  <si>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</si>
  <si>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</si>
  <si>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</si>
  <si>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</si>
  <si>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</si>
  <si>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</si>
  <si>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</si>
  <si>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</si>
  <si>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</si>
  <si>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</si>
  <si>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</si>
  <si>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</si>
  <si>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</si>
  <si>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</si>
  <si>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</si>
  <si>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</si>
  <si>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</si>
  <si>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</si>
  <si>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</si>
  <si>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</si>
  <si>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</si>
  <si>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</si>
  <si>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</si>
  <si>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</si>
  <si>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</si>
  <si>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</si>
  <si>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</si>
  <si>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</si>
  <si>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</si>
  <si>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</si>
  <si>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</si>
  <si>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</si>
  <si>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</si>
  <si>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</si>
  <si>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</si>
  <si>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</si>
  <si>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</si>
  <si>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</si>
  <si>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</si>
  <si>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</si>
  <si>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</si>
  <si>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</si>
  <si>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</si>
  <si>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</si>
  <si>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</si>
  <si>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</si>
  <si>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</si>
  <si>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</si>
  <si>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</si>
  <si>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</si>
  <si>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</si>
  <si>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</si>
  <si>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</si>
  <si>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</si>
  <si>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</si>
  <si>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</si>
  <si>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</si>
  <si>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</si>
  <si>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</si>
  <si>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</si>
  <si>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</si>
  <si>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</si>
  <si>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</si>
  <si>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</si>
  <si>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</si>
  <si>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</si>
  <si>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</si>
  <si>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</si>
  <si>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</si>
  <si>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</si>
  <si>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</si>
  <si>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</si>
  <si>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</si>
  <si>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</si>
  <si>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</si>
  <si>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</si>
  <si>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</si>
  <si>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</si>
  <si>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</si>
  <si>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</si>
  <si>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</si>
  <si>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</si>
  <si>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</si>
  <si>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</si>
  <si>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</si>
  <si>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</si>
  <si>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</si>
  <si>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</si>
  <si>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</si>
  <si>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</si>
  <si>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</si>
  <si>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</si>
  <si>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</si>
  <si>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</si>
  <si>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</si>
  <si>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</si>
  <si>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</si>
  <si>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</si>
  <si>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</si>
  <si>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</si>
  <si>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</si>
  <si>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</si>
  <si>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</si>
  <si>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</si>
  <si>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</si>
  <si>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</si>
  <si>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</si>
  <si>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</si>
  <si>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</si>
  <si>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</si>
  <si>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</si>
  <si>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</si>
  <si>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</si>
  <si>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</si>
  <si>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</si>
  <si>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</si>
  <si>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</si>
  <si>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</si>
  <si>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</si>
  <si>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</si>
  <si>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</si>
  <si>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</si>
  <si>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</si>
  <si>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</si>
  <si>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</si>
  <si>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</si>
  <si>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</si>
  <si>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</si>
  <si>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</si>
  <si>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</si>
  <si>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</si>
  <si>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</si>
  <si>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</si>
  <si>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</si>
  <si>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</si>
  <si>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</si>
  <si>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</si>
  <si>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</si>
  <si>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</si>
  <si>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</si>
  <si>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</si>
  <si>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</si>
  <si>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</si>
  <si>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</si>
  <si>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</si>
  <si>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</si>
  <si>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</si>
  <si>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</si>
  <si>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</si>
  <si>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</si>
  <si>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</si>
  <si>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</si>
  <si>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</si>
  <si>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</si>
  <si>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</si>
  <si>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</si>
  <si>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</si>
  <si>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</si>
  <si>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</si>
  <si>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</si>
  <si>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</si>
  <si>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</si>
  <si>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</si>
  <si>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</si>
  <si>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</si>
  <si>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</si>
  <si>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</si>
  <si>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</si>
  <si>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</si>
  <si>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</si>
  <si>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</si>
  <si>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</si>
  <si>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</si>
  <si>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</si>
  <si>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</si>
  <si>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</si>
  <si>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</si>
  <si>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</si>
  <si>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</si>
  <si>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</si>
  <si>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</si>
  <si>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</si>
  <si>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</si>
  <si>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</si>
  <si>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</si>
  <si>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</si>
  <si>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</si>
  <si>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</si>
  <si>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</si>
  <si>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</si>
  <si>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</si>
  <si>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</si>
  <si>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</si>
  <si>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</si>
  <si>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</si>
  <si>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</si>
  <si>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</si>
  <si>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</si>
  <si>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</si>
  <si>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</si>
  <si>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</si>
  <si>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</si>
  <si>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</si>
  <si>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</si>
  <si>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</si>
  <si>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</si>
  <si>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</si>
  <si>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</si>
  <si>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</si>
  <si>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</si>
  <si>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</si>
  <si>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</si>
  <si>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</si>
  <si>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</si>
  <si>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</si>
  <si>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</si>
  <si>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</si>
  <si>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</si>
  <si>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</si>
  <si>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</si>
  <si>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</si>
  <si>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</si>
  <si>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</si>
  <si>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</si>
  <si>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</si>
  <si>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</si>
  <si>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</si>
  <si>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</si>
  <si>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</si>
  <si>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</si>
  <si>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</si>
  <si>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</si>
  <si>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</si>
  <si>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</si>
  <si>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</si>
  <si>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</si>
  <si>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</si>
  <si>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</si>
  <si>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</si>
  <si>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</si>
  <si>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</si>
  <si>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</si>
  <si>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</si>
  <si>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</si>
  <si>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</si>
  <si>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</si>
  <si>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</si>
  <si>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</si>
  <si>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</si>
  <si>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</si>
  <si>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</si>
  <si>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</si>
  <si>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</si>
  <si>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</si>
  <si>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</si>
  <si>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</si>
  <si>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</si>
  <si>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</si>
  <si>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</si>
  <si>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</si>
  <si>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</si>
  <si>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</si>
  <si>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</si>
  <si>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</si>
  <si>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</si>
  <si>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</si>
  <si>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</si>
  <si>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</si>
  <si>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</si>
  <si>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</si>
  <si>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</si>
  <si>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</si>
  <si>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</si>
  <si>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</si>
  <si>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</si>
  <si>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</si>
  <si>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</si>
  <si>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</si>
  <si>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</si>
  <si>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</si>
  <si>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</si>
  <si>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</si>
  <si>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</si>
  <si>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</si>
  <si>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</si>
  <si>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</si>
  <si>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</si>
  <si>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</si>
  <si>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</si>
  <si>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</si>
  <si>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</si>
  <si>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</si>
  <si>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</si>
  <si>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</si>
  <si>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</si>
  <si>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</si>
  <si>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</si>
  <si>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</si>
  <si>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</si>
  <si>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</si>
  <si>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</si>
  <si>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</si>
  <si>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</si>
  <si>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</si>
  <si>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</si>
  <si>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</si>
  <si>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</si>
  <si>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</si>
  <si>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</si>
  <si>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</si>
  <si>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</si>
  <si>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</si>
  <si>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</si>
  <si>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</si>
  <si>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</si>
  <si>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</si>
  <si>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</si>
  <si>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</si>
  <si>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</si>
  <si>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</si>
  <si>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</si>
  <si>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</si>
  <si>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</si>
  <si>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</si>
  <si>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</si>
  <si>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</si>
  <si>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</si>
  <si>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</si>
  <si>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</si>
  <si>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</si>
  <si>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</si>
  <si>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</si>
  <si>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</si>
  <si>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</si>
  <si>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</si>
  <si>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</si>
  <si>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</si>
  <si>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</si>
  <si>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</si>
  <si>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</si>
  <si>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</si>
  <si>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</si>
  <si>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</si>
  <si>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</si>
  <si>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</si>
  <si>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</si>
  <si>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</si>
  <si>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</si>
  <si>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</si>
  <si>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</si>
  <si>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</si>
  <si>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</si>
  <si>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</si>
  <si>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</si>
  <si>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</si>
  <si>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</si>
  <si>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</si>
  <si>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</si>
  <si>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</si>
  <si>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</si>
  <si>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</si>
  <si>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</si>
  <si>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</si>
  <si>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</si>
  <si>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</si>
  <si>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</si>
  <si>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</si>
  <si>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</si>
  <si>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</si>
  <si>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</si>
  <si>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</si>
  <si>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</si>
  <si>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</si>
  <si>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</si>
  <si>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</si>
  <si>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</si>
  <si>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</si>
  <si>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</si>
  <si>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</si>
  <si>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</si>
  <si>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</si>
  <si>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</si>
  <si>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</si>
  <si>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</si>
  <si>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</si>
  <si>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</si>
  <si>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</si>
  <si>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</si>
  <si>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</si>
  <si>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</si>
  <si>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</si>
  <si>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</si>
  <si>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</si>
  <si>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</si>
  <si>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</si>
  <si>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</si>
  <si>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</si>
  <si>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</si>
  <si>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</si>
  <si>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</si>
  <si>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</si>
  <si>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</si>
  <si>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</si>
  <si>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</si>
  <si>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</si>
  <si>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</si>
  <si>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</si>
  <si>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</si>
  <si>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</si>
  <si>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</si>
  <si>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</si>
  <si>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</si>
  <si>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</si>
  <si>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</si>
  <si>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</si>
  <si>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</si>
  <si>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</si>
  <si>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</si>
  <si>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</si>
  <si>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</si>
  <si>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</si>
  <si>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</si>
  <si>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</si>
  <si>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</si>
  <si>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</si>
  <si>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</si>
  <si>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</si>
  <si>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</si>
  <si>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</si>
  <si>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</si>
  <si>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</si>
  <si>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</si>
  <si>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</si>
  <si>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</si>
  <si>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</si>
  <si>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</si>
  <si>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</si>
  <si>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</si>
  <si>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</si>
  <si>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</si>
  <si>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</si>
  <si>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</si>
  <si>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</si>
  <si>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</si>
  <si>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</si>
  <si>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</si>
  <si>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</si>
  <si>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</si>
  <si>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</si>
  <si>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</si>
  <si>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</si>
  <si>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</si>
  <si>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</si>
  <si>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</si>
  <si>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</si>
  <si>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</si>
  <si>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</si>
  <si>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</si>
  <si>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</si>
  <si>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</si>
  <si>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</si>
  <si>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</si>
  <si>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</si>
  <si>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</si>
  <si>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</si>
  <si>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</si>
  <si>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</si>
  <si>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</si>
  <si>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</si>
  <si>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</si>
  <si>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</si>
  <si>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</si>
  <si>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</si>
  <si>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</si>
  <si>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</si>
  <si>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</si>
  <si>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</si>
  <si>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</si>
  <si>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</si>
  <si>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</si>
  <si>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</si>
  <si>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</si>
  <si>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</si>
  <si>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</si>
  <si>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</si>
  <si>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</si>
  <si>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</si>
  <si>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</si>
  <si>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</si>
  <si>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</si>
  <si>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</si>
  <si>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</si>
  <si>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</si>
  <si>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</si>
  <si>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</si>
  <si>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</si>
  <si>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</si>
  <si>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</si>
  <si>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</si>
  <si>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</si>
  <si>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</si>
  <si>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</si>
  <si>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</si>
  <si>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</si>
  <si>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</si>
  <si>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</si>
  <si>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</si>
  <si>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</si>
  <si>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</si>
  <si>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</si>
  <si>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</si>
  <si>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</si>
  <si>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</si>
  <si>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</si>
  <si>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</si>
  <si>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</si>
  <si>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</si>
  <si>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</si>
  <si>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</si>
  <si>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</si>
  <si>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</si>
  <si>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</si>
  <si>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</si>
  <si>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</si>
  <si>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</si>
  <si>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</si>
  <si>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</si>
  <si>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</si>
  <si>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</si>
  <si>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</si>
  <si>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</si>
  <si>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</si>
  <si>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</si>
  <si>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</si>
  <si>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</si>
  <si>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</si>
  <si>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</si>
  <si>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</si>
  <si>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</si>
  <si>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</si>
  <si>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</si>
  <si>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</si>
  <si>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</si>
  <si>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</si>
  <si>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</si>
  <si>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</si>
  <si>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</si>
  <si>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</si>
  <si>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</si>
  <si>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</si>
  <si>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</si>
  <si>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</si>
  <si>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</si>
  <si>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</si>
  <si>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</si>
  <si>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</si>
  <si>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</si>
  <si>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</si>
  <si>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</si>
  <si>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</si>
  <si>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</si>
  <si>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</si>
  <si>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</si>
  <si>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</si>
  <si>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</si>
  <si>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</si>
  <si>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</si>
  <si>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</si>
  <si>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</si>
  <si>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</si>
  <si>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</si>
  <si>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</si>
  <si>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</si>
  <si>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</si>
  <si>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</si>
  <si>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</si>
  <si>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</si>
  <si>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</si>
  <si>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</si>
  <si>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</si>
  <si>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</si>
  <si>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</si>
  <si>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</si>
  <si>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</si>
  <si>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</si>
  <si>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</si>
  <si>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</si>
  <si>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</si>
  <si>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</si>
  <si>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</si>
  <si>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</si>
  <si>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</si>
  <si>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</si>
  <si>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</si>
  <si>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</si>
  <si>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</si>
  <si>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</si>
  <si>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</si>
  <si>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</si>
  <si>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</si>
  <si>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</si>
  <si>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</si>
  <si>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</si>
  <si>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</si>
  <si>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</si>
  <si>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</si>
  <si>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</si>
  <si>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</si>
  <si>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</si>
  <si>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</si>
  <si>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</si>
  <si>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</si>
  <si>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</si>
  <si>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</si>
  <si>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</si>
  <si>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</si>
  <si>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</si>
  <si>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</si>
  <si>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</si>
  <si>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</si>
  <si>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</si>
  <si>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</si>
  <si>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</si>
  <si>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</si>
  <si>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</si>
  <si>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</si>
  <si>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</si>
  <si>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</si>
  <si>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</si>
  <si>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</si>
  <si>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</si>
  <si>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</si>
  <si>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</si>
  <si>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</si>
  <si>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</si>
  <si>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</si>
  <si>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</si>
  <si>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</si>
  <si>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</si>
  <si>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</si>
  <si>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</si>
  <si>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</si>
  <si>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</si>
  <si>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</si>
  <si>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</si>
  <si>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</si>
  <si>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</si>
  <si>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</si>
  <si>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</si>
  <si>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</si>
  <si>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</si>
  <si>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</si>
  <si>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</si>
  <si>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</si>
  <si>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</si>
  <si>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</si>
  <si>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</si>
  <si>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</si>
  <si>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</si>
  <si>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</si>
  <si>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</si>
  <si>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</si>
  <si>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</si>
  <si>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</si>
  <si>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</si>
  <si>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</si>
  <si>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</si>
  <si>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</si>
  <si>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</si>
  <si>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</si>
  <si>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</si>
  <si>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</si>
  <si>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</si>
  <si>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</si>
  <si>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</si>
  <si>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</si>
  <si>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</si>
  <si>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</si>
  <si>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</si>
  <si>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</si>
  <si>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</si>
  <si>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</si>
  <si>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</si>
  <si>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</si>
  <si>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</si>
  <si>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</si>
  <si>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</si>
  <si>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</si>
  <si>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</si>
  <si>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</si>
  <si>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</si>
  <si>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</si>
  <si>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</si>
  <si>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</si>
  <si>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</si>
  <si>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</si>
  <si>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</si>
  <si>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</si>
  <si>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</si>
  <si>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</si>
  <si>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</si>
  <si>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</si>
  <si>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</si>
  <si>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</si>
  <si>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</si>
  <si>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</si>
  <si>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</si>
  <si>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</si>
  <si>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</si>
  <si>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</si>
  <si>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</si>
  <si>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</si>
  <si>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</si>
  <si>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</si>
  <si>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</si>
  <si>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</si>
  <si>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</si>
  <si>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</si>
  <si>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</si>
  <si>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</si>
  <si>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</si>
  <si>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</si>
  <si>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</si>
  <si>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</si>
  <si>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</si>
  <si>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</si>
  <si>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</si>
  <si>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</si>
  <si>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</si>
  <si>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</si>
  <si>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</si>
  <si>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</si>
  <si>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</si>
  <si>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</si>
  <si>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</si>
  <si>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</si>
  <si>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</si>
  <si>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</si>
  <si>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</si>
  <si>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</si>
  <si>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</si>
  <si>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</si>
  <si>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</si>
  <si>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</si>
  <si>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</si>
  <si>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</si>
  <si>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</si>
  <si>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</si>
  <si>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</si>
  <si>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</si>
  <si>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</si>
  <si>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</si>
  <si>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</si>
  <si>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</si>
  <si>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</si>
  <si>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</si>
  <si>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</si>
  <si>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</si>
  <si>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</si>
  <si>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</si>
  <si>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</si>
  <si>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</si>
  <si>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</si>
  <si>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</si>
  <si>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</si>
  <si>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</si>
  <si>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</si>
  <si>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</si>
  <si>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</si>
  <si>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</si>
  <si>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</si>
  <si>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</si>
  <si>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</si>
  <si>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</si>
  <si>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</si>
  <si>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</si>
  <si>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</si>
  <si>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</si>
  <si>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</si>
  <si>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</si>
  <si>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</si>
  <si>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</si>
  <si>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</si>
  <si>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</si>
  <si>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</si>
  <si>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</si>
  <si>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</si>
  <si>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</si>
  <si>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</si>
  <si>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</si>
  <si>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</si>
  <si>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</si>
  <si>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</si>
  <si>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</si>
  <si>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</si>
  <si>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</si>
  <si>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</si>
  <si>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</si>
  <si>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</si>
  <si>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</si>
  <si>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</si>
  <si>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</si>
  <si>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</si>
  <si>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</si>
  <si>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</si>
  <si>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</si>
  <si>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</si>
  <si>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</si>
  <si>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</si>
  <si>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</si>
  <si>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</si>
  <si>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</si>
  <si>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</si>
  <si>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</si>
  <si>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</si>
  <si>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</si>
  <si>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</si>
  <si>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</si>
  <si>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</si>
  <si>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</si>
  <si>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</si>
  <si>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</si>
  <si>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</si>
  <si>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</si>
  <si>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</si>
  <si>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</si>
  <si>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</si>
  <si>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</si>
  <si>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</si>
  <si>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</si>
  <si>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</si>
  <si>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</si>
  <si>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</si>
  <si>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</si>
  <si>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</si>
  <si>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</si>
  <si>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</si>
  <si>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</si>
  <si>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</si>
  <si>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</si>
  <si>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</si>
  <si>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</si>
  <si>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</si>
  <si>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</si>
  <si>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</si>
  <si>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</si>
  <si>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</si>
  <si>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</si>
  <si>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</si>
  <si>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</si>
  <si>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</si>
  <si>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</si>
  <si>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</si>
  <si>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</si>
  <si>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</si>
  <si>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</si>
  <si>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</si>
  <si>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</si>
  <si>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</si>
  <si>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</si>
  <si>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</si>
  <si>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</si>
  <si>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</si>
  <si>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</si>
  <si>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</si>
  <si>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</si>
  <si>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</si>
  <si>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</si>
  <si>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</si>
  <si>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</si>
  <si>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</si>
  <si>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</si>
  <si>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</si>
  <si>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</si>
  <si>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</si>
  <si>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</si>
  <si>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</si>
  <si>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</si>
  <si>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</si>
  <si>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</si>
  <si>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</si>
  <si>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</si>
  <si>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</si>
  <si>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</si>
  <si>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</si>
  <si>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</si>
  <si>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</si>
  <si>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</si>
  <si>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</si>
  <si>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</si>
  <si>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</si>
  <si>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</si>
  <si>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</si>
  <si>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</si>
  <si>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</si>
  <si>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</si>
  <si>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</si>
  <si>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</si>
  <si>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</si>
  <si>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</si>
  <si>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</si>
  <si>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</si>
  <si>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</si>
  <si>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</si>
  <si>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</si>
  <si>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</si>
  <si>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</si>
  <si>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</si>
  <si>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</si>
  <si>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</si>
  <si>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</si>
  <si>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</si>
  <si>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</si>
  <si>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</si>
  <si>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</si>
  <si>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</si>
  <si>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</si>
  <si>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</si>
  <si>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</si>
  <si>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</si>
  <si>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</si>
  <si>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</si>
  <si>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</si>
  <si>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</si>
  <si>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</si>
  <si>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</si>
  <si>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</si>
  <si>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</si>
  <si>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</si>
  <si>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</si>
  <si>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</si>
  <si>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</si>
  <si>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</si>
  <si>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</si>
  <si>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</si>
  <si>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</si>
  <si>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</si>
  <si>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</si>
  <si>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</si>
  <si>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</si>
  <si>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</si>
  <si>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</si>
  <si>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</si>
  <si>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</si>
  <si>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</si>
  <si>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</si>
  <si>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</si>
  <si>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</si>
  <si>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</si>
  <si>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</si>
  <si>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</si>
  <si>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</si>
  <si>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</si>
  <si>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</si>
  <si>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</si>
  <si>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</si>
  <si>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</si>
  <si>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</si>
  <si>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</si>
  <si>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</si>
  <si>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</si>
  <si>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</si>
  <si>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</si>
  <si>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</si>
  <si>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</si>
  <si>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</si>
  <si>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</si>
  <si>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</si>
  <si>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</si>
  <si>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</si>
  <si>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</si>
  <si>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</si>
  <si>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</si>
  <si>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</si>
  <si>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</si>
  <si>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</si>
  <si>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</si>
  <si>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</si>
  <si>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</si>
  <si>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</si>
  <si>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</si>
  <si>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</si>
  <si>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</si>
  <si>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</si>
  <si>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</si>
  <si>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</si>
  <si>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</si>
  <si>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</si>
  <si>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</si>
  <si>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</si>
  <si>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</si>
  <si>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</si>
  <si>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</si>
  <si>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</si>
  <si>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</si>
  <si>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</si>
  <si>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</si>
  <si>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</si>
  <si>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</si>
  <si>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</si>
  <si>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</si>
  <si>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</si>
  <si>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</si>
  <si>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</si>
  <si>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</si>
  <si>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</si>
  <si>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</si>
  <si>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</si>
  <si>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</si>
  <si>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</si>
  <si>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</si>
  <si>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</si>
  <si>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</si>
  <si>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</si>
  <si>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</si>
  <si>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</si>
  <si>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</si>
  <si>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</si>
  <si>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</si>
  <si>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</si>
  <si>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</si>
  <si>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</si>
  <si>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</si>
  <si>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</si>
  <si>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</si>
  <si>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</si>
  <si>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</si>
  <si>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</si>
  <si>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</si>
  <si>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</si>
  <si>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</si>
  <si>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</si>
  <si>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</si>
  <si>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</si>
  <si>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</si>
  <si>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</si>
  <si>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</si>
  <si>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</si>
  <si>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</si>
  <si>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</si>
  <si>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</si>
  <si>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</si>
  <si>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</si>
  <si>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</si>
  <si>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</si>
  <si>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</si>
  <si>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</si>
  <si>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</si>
  <si>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</si>
  <si>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</si>
  <si>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</si>
  <si>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</si>
  <si>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</si>
  <si>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</si>
  <si>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</si>
  <si>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</si>
  <si>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</si>
  <si>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</si>
  <si>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</si>
  <si>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</si>
  <si>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</si>
  <si>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</si>
  <si>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</si>
  <si>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</si>
  <si>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</si>
  <si>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</si>
  <si>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</si>
  <si>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</si>
  <si>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</si>
  <si>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</si>
  <si>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</si>
  <si>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</si>
  <si>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</si>
  <si>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</si>
  <si>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</si>
  <si>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</si>
  <si>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</si>
  <si>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</si>
  <si>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</si>
  <si>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</si>
  <si>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</si>
  <si>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</si>
  <si>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</si>
  <si>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</si>
  <si>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</si>
  <si>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</si>
  <si>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</si>
  <si>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</si>
  <si>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</si>
  <si>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</si>
  <si>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</si>
  <si>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</si>
  <si>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</si>
  <si>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</si>
  <si>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</si>
  <si>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</si>
  <si>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</si>
  <si>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</si>
  <si>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</si>
  <si>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</si>
  <si>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</si>
  <si>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</si>
  <si>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</si>
  <si>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</si>
  <si>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</si>
  <si>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</si>
  <si>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</si>
  <si>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</si>
  <si>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</si>
  <si>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</si>
  <si>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</si>
  <si>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</si>
  <si>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</si>
  <si>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</si>
  <si>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</si>
  <si>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</si>
  <si>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</si>
  <si>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</si>
  <si>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</si>
  <si>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</si>
  <si>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</si>
  <si>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</si>
  <si>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</si>
  <si>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</si>
  <si>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</si>
  <si>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</si>
  <si>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</si>
  <si>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</si>
  <si>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</si>
  <si>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</si>
  <si>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</si>
  <si>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</si>
  <si>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</si>
  <si>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</si>
  <si>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</si>
  <si>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</si>
  <si>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</si>
  <si>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</si>
  <si>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</si>
  <si>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</si>
  <si>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</si>
  <si>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</si>
  <si>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</si>
  <si>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</si>
  <si>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</si>
  <si>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</si>
  <si>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</si>
  <si>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</si>
  <si>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</si>
  <si>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</si>
  <si>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</si>
  <si>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</si>
  <si>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</si>
  <si>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</si>
  <si>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</si>
  <si>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</si>
  <si>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</si>
  <si>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</si>
  <si>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</si>
  <si>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</si>
  <si>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</si>
  <si>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</si>
  <si>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</si>
  <si>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</si>
  <si>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</si>
  <si>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</si>
  <si>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</si>
  <si>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</si>
  <si>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</si>
  <si>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</si>
  <si>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</si>
  <si>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</si>
  <si>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</si>
  <si>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</si>
  <si>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</si>
  <si>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</si>
  <si>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</si>
  <si>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</si>
  <si>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</si>
  <si>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</si>
  <si>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</si>
  <si>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</si>
  <si>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</si>
  <si>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</si>
  <si>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</si>
  <si>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</si>
  <si>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</si>
  <si>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</si>
  <si>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</si>
  <si>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</si>
  <si>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</si>
  <si>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</si>
  <si>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</si>
  <si>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</si>
  <si>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</si>
  <si>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</si>
  <si>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</si>
  <si>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</si>
  <si>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</si>
  <si>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</si>
  <si>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</si>
  <si>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</si>
  <si>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</si>
  <si>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</si>
  <si>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</si>
  <si>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</si>
  <si>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</si>
  <si>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</si>
  <si>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</si>
  <si>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</si>
  <si>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</si>
  <si>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</si>
  <si>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</si>
  <si>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</si>
  <si>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</si>
  <si>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</si>
  <si>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</si>
  <si>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</si>
  <si>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</si>
  <si>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</si>
  <si>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</si>
  <si>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</si>
  <si>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</si>
  <si>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</si>
  <si>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</si>
  <si>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</si>
  <si>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</si>
  <si>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</si>
  <si>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</si>
  <si>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</si>
  <si>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</si>
  <si>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</si>
  <si>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</si>
  <si>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</si>
  <si>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</si>
  <si>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</si>
  <si>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</si>
  <si>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</si>
  <si>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</si>
  <si>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</si>
  <si>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</si>
  <si>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</si>
  <si>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</si>
  <si>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</si>
  <si>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</si>
  <si>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</si>
  <si>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</si>
  <si>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</si>
  <si>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</si>
  <si>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</si>
  <si>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</si>
  <si>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</si>
  <si>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</si>
  <si>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</si>
  <si>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</si>
  <si>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</si>
  <si>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</si>
  <si>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</si>
  <si>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</si>
  <si>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</si>
  <si>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</si>
  <si>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</si>
  <si>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</si>
  <si>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</si>
  <si>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</si>
  <si>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</si>
  <si>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</si>
  <si>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</si>
  <si>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</si>
  <si>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</si>
  <si>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</si>
  <si>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</si>
  <si>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</si>
  <si>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</si>
  <si>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</si>
  <si>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</si>
  <si>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</si>
  <si>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</si>
  <si>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</si>
  <si>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</si>
  <si>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</si>
  <si>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</si>
  <si>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</si>
  <si>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</si>
  <si>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</si>
  <si>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</si>
  <si>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</si>
  <si>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</si>
  <si>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</si>
  <si>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</si>
  <si>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</si>
  <si>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</si>
  <si>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</si>
  <si>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</si>
  <si>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</si>
  <si>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</si>
  <si>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</si>
  <si>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</si>
  <si>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</si>
  <si>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</si>
  <si>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</si>
  <si>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</si>
  <si>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</si>
  <si>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</si>
  <si>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</si>
  <si>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</si>
  <si>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</si>
  <si>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</si>
  <si>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</si>
  <si>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</si>
  <si>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</si>
  <si>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</si>
  <si>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</si>
  <si>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</si>
  <si>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</si>
  <si>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</si>
  <si>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</si>
  <si>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</si>
  <si>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</si>
  <si>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</si>
  <si>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</si>
  <si>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</si>
  <si>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</si>
  <si>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</si>
  <si>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</si>
  <si>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</si>
  <si>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</si>
  <si>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</si>
  <si>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</si>
  <si>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</si>
  <si>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</si>
  <si>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</si>
  <si>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</si>
  <si>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</si>
  <si>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</si>
  <si>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</si>
  <si>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</si>
  <si>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</si>
  <si>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</si>
  <si>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</si>
  <si>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</si>
  <si>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</si>
  <si>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</si>
  <si>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</si>
  <si>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</si>
  <si>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</si>
  <si>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</si>
  <si>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</si>
  <si>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</si>
  <si>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</si>
  <si>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</si>
  <si>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</si>
  <si>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</si>
  <si>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</si>
  <si>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</si>
  <si>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</si>
  <si>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</si>
  <si>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</si>
  <si>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</si>
  <si>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</si>
  <si>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</si>
  <si>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</si>
  <si>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</si>
  <si>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</si>
  <si>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</si>
  <si>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</si>
  <si>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</si>
  <si>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</si>
  <si>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</si>
  <si>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</si>
  <si>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</si>
  <si>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</si>
  <si>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</si>
  <si>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</si>
  <si>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</si>
  <si>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</si>
  <si>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</si>
  <si>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</si>
  <si>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</si>
  <si>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</si>
  <si>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</si>
  <si>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</si>
  <si>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</si>
  <si>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</si>
  <si>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</si>
  <si>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</si>
  <si>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</si>
  <si>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</si>
  <si>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</si>
  <si>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</si>
  <si>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</si>
  <si>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</si>
  <si>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</si>
  <si>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</si>
  <si>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</si>
  <si>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</si>
  <si>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</si>
  <si>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</si>
  <si>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</si>
  <si>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</si>
  <si>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</si>
  <si>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</si>
  <si>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</si>
  <si>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</si>
  <si>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</si>
  <si>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</si>
  <si>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</si>
  <si>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</si>
  <si>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</si>
  <si>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</si>
  <si>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</si>
  <si>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</si>
  <si>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</si>
  <si>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</si>
  <si>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</si>
  <si>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</si>
  <si>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</si>
  <si>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</si>
  <si>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</si>
  <si>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</si>
  <si>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</si>
  <si>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</si>
  <si>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</si>
  <si>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</si>
  <si>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</si>
  <si>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</si>
  <si>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</si>
  <si>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</si>
  <si>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</si>
  <si>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</si>
  <si>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</si>
  <si>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</si>
  <si>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</si>
  <si>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</si>
  <si>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</si>
  <si>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</si>
  <si>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</si>
  <si>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</si>
  <si>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</si>
  <si>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</si>
  <si>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</si>
  <si>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</si>
  <si>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</si>
  <si>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</si>
  <si>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</si>
  <si>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</si>
  <si>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</si>
  <si>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</si>
  <si>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</si>
  <si>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</si>
  <si>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</si>
  <si>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</si>
  <si>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</si>
  <si>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</si>
  <si>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</si>
  <si>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</si>
  <si>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</si>
  <si>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</si>
  <si>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</si>
  <si>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</si>
  <si>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</si>
  <si>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</si>
  <si>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</si>
  <si>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</si>
  <si>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</si>
  <si>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</si>
  <si>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</si>
  <si>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</si>
  <si>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</si>
  <si>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</si>
  <si>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</si>
  <si>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</si>
  <si>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</si>
  <si>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</si>
  <si>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</si>
  <si>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</si>
  <si>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</si>
  <si>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</si>
  <si>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</si>
  <si>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</si>
  <si>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</si>
  <si>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</si>
  <si>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</si>
  <si>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</si>
  <si>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</si>
  <si>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</si>
  <si>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</si>
  <si>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</si>
  <si>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</si>
  <si>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</si>
  <si>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</si>
  <si>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</si>
  <si>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</si>
  <si>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</si>
  <si>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</si>
  <si>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</si>
  <si>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</si>
  <si>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</si>
  <si>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</si>
  <si>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</si>
  <si>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</si>
  <si>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</si>
  <si>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</si>
  <si>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</si>
  <si>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</si>
  <si>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</si>
  <si>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</si>
  <si>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</si>
  <si>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</si>
  <si>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</si>
  <si>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</si>
  <si>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</si>
  <si>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</si>
  <si>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</si>
  <si>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</si>
  <si>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</si>
  <si>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</si>
  <si>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</si>
  <si>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</si>
  <si>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</si>
  <si>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</si>
  <si>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</si>
  <si>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</si>
  <si>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</si>
  <si>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</si>
  <si>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</si>
  <si>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</si>
  <si>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</si>
  <si>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</si>
  <si>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</si>
  <si>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</si>
  <si>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</si>
  <si>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</si>
  <si>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</si>
  <si>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</si>
  <si>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</si>
  <si>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</si>
  <si>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</si>
  <si>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</si>
  <si>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</si>
  <si>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</si>
  <si>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</si>
  <si>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</si>
  <si>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</si>
  <si>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</si>
  <si>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</si>
  <si>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</si>
  <si>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</si>
  <si>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</si>
  <si>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</si>
  <si>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</si>
  <si>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</si>
  <si>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</si>
  <si>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</si>
  <si>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</si>
  <si>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</si>
  <si>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</si>
  <si>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</si>
  <si>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</si>
  <si>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</si>
  <si>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</si>
  <si>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</si>
  <si>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</si>
  <si>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</si>
  <si>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</si>
  <si>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</si>
  <si>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</si>
  <si>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</si>
  <si>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</si>
  <si>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</si>
  <si>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</si>
  <si>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</si>
  <si>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</si>
  <si>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</si>
  <si>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</si>
  <si>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</si>
  <si>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</si>
  <si>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</si>
  <si>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</si>
  <si>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</si>
  <si>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</si>
  <si>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</si>
  <si>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</si>
  <si>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</si>
  <si>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</si>
  <si>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</si>
  <si>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</si>
  <si>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</si>
  <si>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</si>
  <si>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</si>
  <si>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</si>
  <si>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</si>
  <si>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</si>
  <si>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</si>
  <si>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</si>
  <si>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</si>
  <si>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</si>
  <si>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</si>
  <si>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</si>
  <si>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</si>
  <si>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</si>
  <si>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</si>
  <si>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</si>
  <si>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</si>
  <si>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</si>
  <si>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</si>
  <si>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</si>
  <si>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</si>
  <si>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</si>
  <si>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</si>
  <si>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</si>
  <si>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</si>
  <si>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</si>
  <si>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</si>
  <si>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</si>
  <si>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</si>
  <si>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</si>
  <si>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</si>
  <si>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</si>
  <si>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</si>
  <si>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</si>
  <si>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</si>
  <si>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</si>
  <si>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</si>
  <si>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</si>
  <si>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</si>
  <si>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</si>
  <si>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</si>
  <si>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</si>
  <si>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</si>
  <si>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</si>
  <si>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</si>
  <si>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</si>
  <si>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</si>
  <si>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</si>
  <si>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</si>
  <si>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</si>
  <si>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</si>
  <si>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</si>
  <si>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</si>
  <si>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</si>
  <si>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</si>
  <si>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</si>
  <si>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</si>
  <si>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</si>
  <si>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</si>
  <si>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</si>
  <si>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</si>
  <si>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</si>
  <si>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</si>
  <si>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</si>
  <si>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</si>
  <si>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</si>
  <si>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</si>
  <si>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</si>
  <si>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</si>
  <si>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</si>
  <si>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</si>
  <si>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</si>
  <si>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</si>
  <si>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</si>
  <si>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</si>
  <si>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</si>
  <si>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</si>
  <si>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</si>
  <si>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</si>
  <si>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</si>
  <si>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</si>
  <si>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</si>
  <si>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</si>
  <si>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</si>
  <si>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</si>
  <si>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</si>
  <si>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</si>
  <si>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</si>
  <si>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</si>
  <si>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</si>
  <si>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</si>
  <si>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</si>
  <si>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</si>
  <si>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</si>
  <si>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</si>
  <si>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</si>
  <si>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</si>
  <si>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</si>
  <si>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</si>
  <si>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</si>
  <si>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</si>
  <si>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</si>
  <si>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</si>
  <si>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</si>
  <si>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</si>
  <si>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</si>
  <si>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</si>
  <si>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</si>
  <si>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</si>
  <si>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</si>
  <si>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</si>
  <si>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</si>
  <si>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</si>
  <si>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</si>
  <si>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</si>
  <si>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</si>
  <si>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</si>
  <si>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</si>
  <si>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</si>
  <si>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</si>
  <si>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</si>
  <si>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</si>
  <si>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</si>
  <si>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</si>
  <si>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</si>
  <si>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</si>
  <si>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</si>
  <si>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</si>
  <si>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</si>
  <si>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</si>
  <si>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</si>
  <si>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</si>
  <si>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</si>
  <si>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</si>
  <si>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</si>
  <si>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</si>
  <si>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</si>
  <si>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</si>
  <si>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</si>
  <si>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</si>
  <si>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</si>
  <si>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</si>
  <si>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</si>
  <si>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</si>
  <si>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</si>
  <si>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</si>
  <si>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</si>
  <si>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</si>
  <si>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</si>
  <si>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</si>
  <si>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</si>
  <si>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</si>
  <si>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</si>
  <si>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</si>
  <si>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</si>
  <si>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</si>
  <si>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</si>
  <si>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</si>
  <si>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</si>
  <si>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</si>
  <si>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</si>
  <si>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</si>
  <si>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</si>
  <si>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</si>
  <si>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</si>
  <si>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</si>
  <si>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</si>
  <si>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</si>
  <si>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</si>
  <si>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</si>
  <si>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</si>
  <si>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</si>
  <si>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</si>
  <si>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</si>
  <si>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</si>
  <si>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</si>
  <si>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</si>
  <si>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</si>
  <si>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</si>
  <si>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</si>
  <si>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</si>
  <si>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</si>
  <si>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</si>
  <si>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</si>
  <si>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</si>
  <si>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</si>
  <si>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</si>
  <si>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</si>
  <si>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</si>
  <si>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</si>
  <si>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</si>
  <si>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</si>
  <si>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</si>
  <si>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</si>
  <si>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</si>
  <si>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</si>
  <si>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</si>
  <si>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</si>
  <si>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</si>
  <si>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</si>
  <si>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</si>
  <si>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</si>
  <si>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</si>
  <si>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</si>
  <si>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</si>
  <si>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</si>
  <si>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</si>
  <si>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</si>
  <si>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</si>
  <si>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</si>
  <si>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</si>
  <si>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</si>
  <si>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</si>
  <si>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</si>
  <si>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</si>
  <si>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</si>
  <si>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</si>
  <si>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</si>
  <si>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</si>
  <si>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</si>
  <si>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</si>
  <si>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</si>
  <si>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</si>
  <si>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</si>
  <si>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</si>
  <si>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</si>
  <si>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</si>
  <si>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</si>
  <si>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</si>
  <si>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</si>
  <si>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</si>
  <si>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</si>
  <si>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</si>
  <si>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</si>
  <si>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</si>
  <si>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</si>
  <si>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</si>
  <si>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</si>
  <si>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</si>
  <si>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</si>
  <si>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</si>
  <si>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</si>
  <si>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</si>
  <si>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</si>
  <si>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</si>
  <si>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</si>
  <si>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</si>
  <si>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</si>
  <si>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</si>
  <si>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</si>
  <si>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</si>
  <si>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</si>
  <si>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</si>
  <si>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</si>
  <si>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</si>
  <si>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</si>
  <si>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</si>
  <si>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</si>
  <si>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</si>
  <si>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</si>
  <si>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</si>
  <si>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</si>
  <si>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</si>
  <si>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</si>
  <si>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</si>
  <si>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</si>
  <si>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</si>
  <si>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</si>
  <si>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</si>
  <si>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</si>
  <si>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</si>
  <si>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</si>
  <si>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</si>
  <si>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</si>
  <si>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</si>
  <si>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</si>
  <si>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</si>
  <si>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</si>
  <si>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</si>
  <si>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</si>
  <si>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</si>
  <si>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</si>
  <si>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</si>
  <si>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</si>
  <si>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</si>
  <si>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</si>
  <si>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</si>
  <si>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</si>
  <si>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</si>
  <si>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</si>
  <si>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</si>
  <si>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</si>
  <si>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</si>
  <si>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</si>
  <si>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</si>
  <si>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</si>
  <si>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</si>
  <si>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</si>
  <si>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</si>
  <si>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</si>
  <si>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</si>
  <si>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</si>
  <si>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</si>
  <si>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</si>
  <si>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</si>
  <si>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</si>
  <si>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</si>
  <si>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</si>
  <si>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</si>
  <si>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</si>
  <si>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</si>
  <si>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</si>
  <si>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</si>
  <si>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</si>
  <si>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</si>
  <si>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</si>
  <si>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</si>
  <si>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</si>
  <si>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</si>
  <si>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</si>
  <si>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</si>
  <si>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</si>
  <si>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</si>
  <si>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</si>
  <si>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</si>
  <si>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</si>
  <si>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</si>
  <si>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</si>
  <si>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</si>
  <si>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</si>
  <si>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</si>
  <si>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</si>
  <si>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</si>
  <si>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</si>
  <si>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</si>
  <si>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</si>
  <si>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</si>
  <si>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</si>
  <si>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</si>
  <si>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</si>
  <si>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</si>
  <si>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</si>
  <si>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</si>
  <si>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</si>
  <si>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</si>
  <si>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</si>
  <si>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</si>
  <si>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</si>
  <si>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</si>
  <si>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</si>
  <si>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</si>
  <si>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</si>
  <si>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</si>
  <si>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</si>
  <si>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</si>
  <si>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</si>
  <si>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</si>
  <si>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</si>
  <si>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</si>
  <si>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</si>
  <si>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</si>
  <si>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</si>
  <si>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</si>
  <si>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</si>
  <si>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</si>
  <si>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</si>
  <si>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</si>
  <si>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</si>
  <si>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</si>
  <si>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</si>
  <si>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</si>
  <si>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</si>
  <si>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</si>
  <si>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</si>
  <si>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</si>
  <si>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</si>
  <si>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</si>
  <si>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</si>
  <si>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</si>
  <si>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</si>
  <si>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</si>
  <si>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</si>
  <si>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</si>
  <si>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</si>
  <si>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</si>
  <si>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</si>
  <si>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</si>
  <si>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</si>
  <si>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</si>
  <si>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</si>
  <si>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</si>
  <si>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</si>
  <si>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</si>
  <si>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</si>
  <si>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</si>
  <si>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</si>
  <si>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</si>
  <si>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</si>
  <si>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</si>
  <si>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</si>
  <si>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</si>
  <si>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</si>
  <si>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</si>
  <si>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</si>
  <si>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</si>
  <si>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</si>
  <si>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</si>
  <si>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</si>
  <si>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</si>
  <si>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</si>
  <si>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</si>
  <si>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</si>
  <si>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</si>
  <si>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</si>
  <si>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</si>
  <si>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</si>
  <si>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</si>
  <si>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</si>
  <si>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</si>
  <si>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</si>
  <si>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</si>
  <si>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</si>
  <si>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</si>
  <si>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</si>
  <si>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</si>
  <si>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</si>
  <si>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</si>
  <si>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</si>
  <si>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</si>
  <si>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</si>
  <si>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</si>
  <si>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</si>
  <si>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</si>
  <si>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</si>
  <si>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</si>
  <si>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</si>
  <si>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</si>
  <si>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</si>
  <si>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</si>
  <si>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</si>
  <si>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</si>
  <si>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</si>
  <si>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</si>
  <si>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</si>
  <si>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</si>
  <si>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</si>
  <si>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</si>
  <si>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</si>
  <si>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</si>
  <si>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</si>
  <si>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</si>
  <si>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</si>
  <si>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</si>
  <si>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</si>
  <si>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</si>
  <si>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</si>
  <si>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</si>
  <si>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</si>
  <si>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</si>
  <si>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</si>
  <si>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</si>
  <si>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</si>
  <si>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</si>
  <si>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</si>
  <si>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</si>
  <si>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</si>
  <si>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</si>
  <si>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</si>
  <si>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</si>
  <si>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</si>
  <si>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</si>
  <si>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</si>
  <si>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</si>
  <si>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</si>
  <si>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</si>
  <si>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</si>
  <si>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</si>
  <si>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</si>
  <si>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</si>
  <si>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</si>
  <si>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</si>
  <si>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</si>
  <si>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</si>
  <si>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</si>
  <si>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</si>
  <si>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</si>
  <si>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</si>
  <si>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</si>
  <si>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</si>
  <si>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</si>
  <si>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</si>
  <si>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</si>
  <si>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</si>
  <si>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</si>
  <si>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</si>
  <si>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</si>
  <si>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</si>
  <si>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</si>
  <si>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</si>
  <si>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</si>
  <si>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</si>
  <si>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</si>
  <si>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</si>
  <si>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</si>
  <si>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</si>
  <si>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</si>
  <si>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</si>
  <si>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</si>
  <si>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</si>
  <si>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</si>
  <si>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</si>
  <si>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</si>
  <si>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</si>
  <si>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</si>
  <si>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</si>
  <si>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</si>
  <si>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</si>
  <si>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</si>
  <si>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</si>
  <si>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</si>
  <si>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</si>
  <si>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</si>
  <si>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</si>
  <si>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</si>
  <si>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</si>
  <si>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</si>
  <si>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</si>
  <si>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</si>
  <si>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</si>
  <si>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</si>
  <si>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</si>
  <si>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</si>
  <si>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</si>
  <si>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</si>
  <si>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</si>
  <si>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</si>
  <si>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</si>
  <si>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</si>
  <si>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</si>
  <si>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</si>
  <si>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</si>
  <si>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</si>
  <si>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</si>
  <si>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</si>
  <si>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</si>
  <si>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</si>
  <si>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</si>
  <si>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</si>
  <si>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</si>
  <si>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</si>
  <si>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</si>
  <si>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</si>
  <si>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</si>
  <si>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</si>
  <si>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</si>
  <si>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</si>
  <si>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</si>
  <si>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</si>
  <si>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</si>
  <si>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</si>
  <si>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</si>
  <si>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</si>
  <si>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</si>
  <si>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</si>
  <si>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</si>
  <si>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</si>
  <si>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</si>
  <si>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</si>
  <si>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</si>
  <si>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</si>
  <si>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</si>
  <si>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</si>
  <si>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</si>
  <si>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</si>
  <si>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</si>
  <si>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</si>
  <si>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</si>
  <si>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</si>
  <si>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</si>
  <si>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</si>
  <si>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</si>
  <si>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</si>
  <si>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</si>
  <si>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</si>
  <si>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</si>
  <si>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</si>
  <si>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</si>
  <si>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</si>
  <si>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</si>
  <si>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</si>
  <si>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</si>
  <si>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</si>
  <si>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</si>
  <si>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</si>
  <si>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</si>
  <si>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</si>
  <si>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</si>
  <si>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</si>
  <si>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</si>
  <si>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</si>
  <si>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</si>
  <si>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</si>
  <si>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</si>
  <si>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</si>
  <si>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</si>
  <si>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</si>
  <si>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</si>
  <si>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</si>
  <si>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</si>
  <si>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</si>
  <si>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</si>
  <si>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</si>
  <si>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</si>
  <si>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</si>
  <si>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</si>
  <si>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</si>
  <si>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</si>
  <si>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</si>
  <si>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</si>
  <si>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</si>
  <si>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</si>
  <si>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</si>
  <si>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</si>
  <si>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</si>
  <si>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</si>
  <si>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</si>
  <si>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</si>
  <si>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</si>
  <si>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</si>
  <si>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</si>
  <si>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</si>
  <si>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</si>
  <si>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</si>
  <si>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</si>
  <si>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</si>
  <si>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</si>
  <si>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</si>
  <si>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</si>
  <si>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</si>
  <si>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</si>
  <si>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</si>
  <si>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</si>
  <si>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</si>
  <si>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</si>
  <si>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</si>
  <si>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</si>
  <si>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</si>
  <si>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</si>
  <si>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</si>
  <si>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</si>
  <si>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</si>
  <si>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</si>
  <si>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</si>
  <si>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</si>
  <si>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</si>
  <si>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</si>
  <si>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</si>
  <si>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</si>
  <si>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</si>
  <si>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</si>
  <si>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</si>
  <si>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</si>
  <si>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</si>
  <si>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</si>
  <si>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</si>
  <si>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</si>
  <si>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</si>
  <si>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</si>
  <si>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</si>
  <si>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</si>
  <si>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</si>
  <si>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</si>
  <si>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</si>
  <si>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</si>
  <si>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</si>
  <si>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</si>
  <si>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</si>
  <si>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</si>
  <si>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</si>
  <si>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</si>
  <si>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</si>
  <si>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</si>
  <si>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</si>
  <si>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</si>
  <si>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</si>
  <si>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</si>
  <si>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</si>
  <si>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</si>
  <si>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</si>
  <si>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</si>
  <si>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</si>
  <si>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</si>
  <si>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</si>
  <si>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</si>
  <si>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</si>
  <si>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</si>
  <si>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</si>
  <si>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</si>
  <si>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</si>
  <si>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</si>
  <si>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</si>
  <si>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</si>
  <si>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</si>
  <si>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</si>
  <si>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</si>
  <si>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</si>
  <si>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</si>
  <si>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</si>
  <si>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</si>
  <si>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</si>
  <si>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</si>
  <si>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</si>
  <si>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</si>
  <si>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</si>
  <si>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</si>
  <si>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</si>
  <si>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</si>
  <si>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</si>
  <si>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</si>
  <si>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</si>
  <si>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</si>
  <si>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</si>
  <si>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</si>
  <si>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</si>
  <si>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</si>
  <si>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</si>
  <si>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</si>
  <si>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</si>
  <si>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</si>
  <si>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</si>
  <si>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</si>
  <si>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</si>
  <si>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</si>
  <si>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</si>
  <si>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</si>
  <si>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</si>
  <si>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</si>
  <si>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</si>
  <si>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</si>
  <si>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</si>
  <si>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</si>
  <si>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</si>
  <si>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</si>
  <si>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</si>
  <si>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</si>
  <si>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</si>
  <si>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</si>
  <si>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</si>
  <si>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</si>
  <si>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</si>
  <si>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</si>
  <si>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</si>
  <si>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</si>
  <si>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</si>
  <si>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</si>
  <si>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</si>
  <si>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</si>
  <si>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</si>
  <si>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</si>
  <si>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</si>
  <si>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</si>
  <si>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</si>
  <si>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</si>
  <si>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</si>
  <si>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</si>
  <si>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</si>
  <si>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</si>
  <si>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</si>
  <si>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</si>
  <si>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</si>
  <si>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</si>
  <si>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</si>
  <si>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</si>
  <si>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</si>
  <si>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</si>
  <si>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</si>
  <si>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</si>
  <si>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</si>
  <si>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</si>
  <si>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</si>
  <si>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</si>
  <si>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</si>
  <si>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</si>
  <si>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</si>
  <si>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</si>
  <si>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</si>
  <si>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</si>
  <si>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</si>
  <si>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</si>
  <si>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</si>
  <si>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</si>
  <si>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</si>
  <si>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</si>
  <si>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</si>
  <si>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</si>
  <si>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</si>
  <si>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</si>
  <si>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</si>
  <si>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</si>
  <si>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</si>
  <si>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</si>
  <si>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</si>
  <si>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</si>
  <si>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</si>
  <si>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</si>
  <si>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</si>
  <si>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</si>
  <si>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</si>
  <si>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</si>
  <si>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</si>
  <si>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</si>
  <si>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</si>
  <si>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</si>
  <si>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</si>
  <si>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</si>
  <si>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</si>
  <si>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</si>
  <si>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</si>
  <si>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</si>
  <si>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</si>
  <si>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</si>
  <si>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</si>
  <si>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</si>
  <si>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</si>
  <si>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</si>
  <si>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</si>
  <si>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</si>
  <si>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</si>
  <si>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</si>
  <si>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</si>
  <si>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</si>
  <si>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</si>
  <si>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</si>
  <si>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</si>
  <si>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</si>
  <si>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</si>
  <si>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</si>
  <si>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</si>
  <si>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</si>
  <si>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</si>
  <si>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</si>
  <si>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</si>
  <si>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</si>
  <si>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</si>
  <si>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</si>
  <si>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</si>
  <si>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</si>
  <si>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</si>
  <si>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</si>
  <si>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</si>
  <si>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</si>
  <si>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</si>
  <si>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</si>
  <si>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</si>
  <si>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</si>
  <si>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</si>
  <si>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</si>
  <si>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</si>
  <si>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</si>
  <si>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</si>
  <si>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</si>
  <si>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</si>
  <si>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</si>
  <si>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</si>
  <si>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</si>
  <si>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</si>
  <si>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</si>
  <si>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</si>
  <si>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</si>
  <si>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</si>
  <si>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</si>
  <si>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</si>
  <si>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</si>
  <si>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</si>
  <si>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</si>
  <si>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</si>
  <si>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</si>
  <si>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</si>
  <si>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</si>
  <si>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</si>
  <si>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</si>
  <si>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</si>
  <si>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</si>
  <si>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</si>
  <si>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</si>
  <si>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</si>
  <si>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</si>
  <si>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</si>
  <si>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</si>
  <si>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</si>
  <si>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</si>
  <si>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</si>
  <si>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</si>
  <si>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</si>
  <si>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</si>
  <si>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</si>
  <si>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</si>
  <si>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</si>
  <si>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</si>
  <si>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</si>
  <si>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</si>
  <si>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</si>
  <si>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</si>
  <si>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</si>
  <si>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</si>
  <si>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</si>
  <si>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</si>
  <si>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</si>
  <si>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</si>
  <si>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</si>
  <si>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</si>
  <si>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</si>
  <si>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</si>
  <si>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</si>
  <si>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</si>
  <si>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</si>
  <si>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</si>
  <si>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</si>
  <si>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</si>
  <si>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</si>
  <si>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</si>
  <si>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</si>
  <si>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</si>
  <si>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</si>
  <si>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</si>
  <si>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</si>
  <si>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</si>
  <si>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</si>
  <si>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</si>
  <si>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</si>
  <si>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</si>
  <si>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</si>
  <si>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</si>
  <si>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</si>
  <si>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</si>
  <si>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</si>
  <si>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</si>
  <si>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</si>
  <si>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</si>
  <si>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</si>
  <si>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</si>
  <si>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</si>
  <si>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</si>
  <si>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</si>
  <si>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</si>
  <si>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</si>
  <si>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</si>
  <si>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</si>
  <si>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</si>
  <si>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</si>
  <si>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</si>
  <si>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</si>
  <si>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</si>
  <si>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</si>
  <si>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</si>
  <si>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</si>
  <si>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</si>
  <si>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</si>
  <si>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</si>
  <si>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</si>
  <si>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</si>
  <si>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</si>
  <si>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</si>
  <si>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</si>
  <si>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</si>
  <si>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</si>
  <si>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</si>
  <si>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</si>
  <si>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</si>
  <si>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</si>
  <si>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</si>
  <si>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</si>
  <si>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</si>
  <si>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</si>
  <si>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</si>
  <si>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</si>
  <si>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</si>
  <si>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</si>
  <si>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</si>
  <si>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</si>
  <si>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</si>
  <si>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</si>
  <si>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</si>
  <si>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</si>
  <si>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</si>
  <si>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</si>
  <si>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</si>
  <si>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</si>
  <si>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</si>
  <si>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</si>
  <si>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</si>
  <si>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</si>
  <si>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</si>
  <si>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</si>
  <si>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</si>
  <si>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</si>
  <si>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</si>
  <si>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</si>
  <si>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</si>
  <si>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</si>
  <si>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</si>
  <si>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</si>
  <si>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</si>
  <si>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</si>
  <si>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</si>
  <si>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</si>
  <si>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</si>
  <si>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</si>
  <si>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</si>
  <si>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</si>
  <si>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</si>
  <si>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</si>
  <si>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</si>
  <si>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</si>
  <si>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</si>
  <si>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</si>
  <si>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</si>
  <si>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</si>
  <si>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</si>
  <si>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</si>
  <si>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</si>
  <si>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</si>
  <si>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</si>
  <si>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</si>
  <si>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</si>
  <si>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</si>
  <si>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</si>
  <si>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</si>
  <si>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</si>
  <si>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</si>
  <si>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</si>
  <si>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</si>
  <si>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</si>
  <si>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</si>
  <si>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</si>
  <si>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</si>
  <si>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</si>
  <si>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</si>
  <si>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</si>
  <si>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</si>
  <si>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</si>
  <si>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</si>
  <si>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</si>
  <si>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</si>
  <si>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</si>
  <si>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</si>
  <si>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</si>
  <si>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</si>
  <si>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</si>
  <si>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</si>
  <si>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</si>
  <si>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</si>
  <si>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</si>
  <si>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</si>
  <si>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</si>
  <si>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</si>
  <si>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</si>
  <si>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</si>
  <si>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</si>
  <si>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</si>
  <si>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</si>
  <si>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</si>
  <si>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</si>
  <si>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</si>
  <si>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</si>
  <si>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</si>
  <si>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</si>
  <si>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</si>
  <si>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</si>
  <si>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</si>
  <si>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</si>
  <si>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</si>
  <si>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</si>
  <si>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</si>
  <si>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</si>
  <si>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</si>
  <si>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</si>
  <si>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</si>
  <si>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</si>
  <si>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</si>
  <si>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</si>
  <si>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</si>
  <si>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</si>
  <si>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</si>
  <si>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</si>
  <si>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</si>
  <si>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</si>
  <si>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</si>
  <si>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</si>
  <si>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</si>
  <si>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</si>
  <si>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</si>
  <si>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</si>
  <si>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</si>
  <si>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</si>
  <si>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</si>
  <si>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</si>
  <si>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</si>
  <si>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</si>
  <si>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</si>
  <si>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</si>
  <si>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</si>
  <si>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</si>
  <si>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</si>
  <si>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</si>
  <si>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</si>
  <si>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</si>
  <si>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</si>
  <si>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</si>
  <si>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</si>
  <si>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</si>
  <si>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</si>
  <si>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</si>
  <si>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</si>
  <si>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</si>
  <si>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</si>
  <si>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</si>
  <si>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</si>
  <si>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</si>
  <si>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</si>
  <si>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</si>
  <si>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</si>
  <si>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</si>
  <si>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</si>
  <si>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</si>
  <si>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</si>
  <si>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</si>
  <si>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</si>
  <si>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</si>
  <si>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</si>
  <si>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</si>
  <si>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</si>
  <si>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</si>
  <si>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</si>
  <si>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</si>
  <si>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</si>
  <si>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</si>
  <si>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</si>
  <si>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</si>
  <si>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</si>
  <si>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</si>
  <si>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</si>
  <si>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</si>
  <si>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</si>
  <si>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</si>
  <si>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</si>
  <si>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</si>
  <si>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</si>
  <si>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</si>
  <si>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</si>
  <si>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</si>
  <si>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</si>
  <si>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</si>
  <si>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</si>
  <si>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</si>
  <si>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</si>
  <si>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</si>
  <si>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</si>
  <si>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</si>
  <si>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</si>
  <si>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</si>
  <si>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</si>
  <si>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</si>
  <si>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</si>
  <si>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</si>
  <si>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</si>
  <si>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</si>
  <si>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</si>
  <si>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</si>
  <si>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</si>
  <si>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</si>
  <si>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</si>
  <si>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</si>
  <si>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</si>
  <si>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</si>
  <si>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</si>
  <si>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</si>
  <si>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</si>
  <si>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</si>
  <si>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</si>
  <si>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</si>
  <si>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</si>
  <si>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</si>
  <si>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</si>
  <si>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</si>
  <si>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</si>
  <si>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</si>
  <si>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</si>
  <si>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</si>
  <si>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</si>
  <si>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</si>
  <si>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</si>
  <si>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</si>
  <si>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</si>
  <si>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</si>
  <si>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</si>
  <si>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</si>
  <si>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</si>
  <si>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</si>
  <si>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</si>
  <si>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</si>
  <si>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</si>
  <si>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</si>
  <si>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</si>
  <si>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</si>
  <si>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</si>
  <si>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</si>
  <si>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</si>
  <si>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</si>
  <si>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</si>
  <si>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</si>
  <si>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</si>
  <si>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</si>
  <si>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</si>
  <si>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</si>
  <si>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</si>
  <si>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</si>
  <si>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</si>
  <si>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</si>
  <si>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</si>
  <si>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</si>
  <si>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</si>
  <si>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</si>
  <si>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</si>
  <si>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</si>
  <si>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</si>
  <si>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</si>
  <si>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</si>
  <si>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</si>
  <si>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</si>
  <si>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</si>
  <si>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</si>
  <si>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</si>
  <si>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</si>
  <si>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</si>
  <si>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</si>
  <si>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</si>
  <si>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</si>
  <si>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</si>
  <si>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</si>
  <si>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</si>
  <si>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</si>
  <si>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</si>
  <si>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</si>
  <si>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</si>
  <si>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</si>
  <si>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</si>
  <si>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</si>
  <si>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</si>
  <si>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</si>
  <si>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</si>
  <si>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</si>
  <si>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</si>
  <si>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</si>
  <si>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</si>
  <si>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</si>
  <si>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</si>
  <si>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</si>
  <si>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</si>
  <si>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</si>
  <si>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</si>
  <si>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</si>
  <si>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</si>
  <si>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</si>
  <si>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</si>
  <si>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</si>
  <si>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</si>
  <si>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</si>
  <si>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</si>
  <si>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</si>
  <si>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</si>
  <si>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</si>
  <si>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</si>
  <si>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</si>
  <si>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</si>
  <si>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</si>
  <si>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</si>
  <si>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</si>
  <si>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</si>
  <si>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</si>
  <si>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</si>
  <si>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</si>
  <si>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</si>
  <si>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</si>
  <si>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</si>
  <si>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</si>
  <si>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</si>
  <si>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</si>
  <si>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</si>
  <si>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</si>
  <si>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</si>
  <si>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</si>
  <si>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</si>
  <si>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</si>
  <si>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</si>
  <si>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</si>
  <si>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</si>
  <si>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</si>
  <si>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</si>
  <si>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</si>
  <si>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</si>
  <si>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</si>
  <si>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</si>
  <si>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</si>
  <si>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</si>
  <si>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</si>
  <si>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</si>
  <si>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</si>
  <si>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</si>
  <si>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</si>
  <si>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</si>
  <si>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</si>
  <si>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</si>
  <si>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</si>
  <si>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</si>
  <si>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</si>
  <si>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</si>
  <si>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</si>
  <si>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</si>
  <si>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</si>
  <si>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</si>
  <si>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</si>
  <si>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</si>
  <si>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</si>
  <si>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</si>
  <si>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</si>
  <si>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</si>
  <si>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</si>
  <si>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</si>
  <si>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</si>
  <si>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</si>
  <si>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</si>
  <si>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</si>
  <si>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</si>
  <si>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</si>
  <si>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</si>
  <si>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</si>
  <si>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</si>
  <si>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</si>
  <si>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</si>
  <si>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</si>
  <si>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</si>
  <si>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</si>
  <si>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</si>
  <si>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</si>
  <si>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</si>
  <si>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</si>
  <si>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</si>
  <si>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</si>
  <si>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</si>
  <si>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</si>
  <si>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</si>
  <si>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</si>
  <si>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</si>
  <si>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</si>
  <si>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</si>
  <si>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</si>
  <si>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</si>
  <si>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</si>
  <si>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</si>
  <si>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</si>
  <si>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</si>
  <si>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</si>
  <si>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</si>
  <si>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</si>
  <si>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</si>
  <si>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</si>
  <si>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</si>
  <si>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</si>
  <si>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</si>
  <si>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</si>
  <si>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</si>
  <si>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</si>
  <si>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</si>
  <si>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</si>
  <si>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</si>
  <si>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</si>
  <si>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</si>
  <si>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</si>
  <si>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</si>
  <si>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</si>
  <si>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</si>
  <si>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</si>
  <si>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</si>
  <si>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</si>
  <si>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</si>
  <si>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</si>
  <si>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</si>
  <si>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</si>
  <si>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</si>
  <si>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</si>
  <si>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</si>
  <si>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</si>
  <si>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</si>
  <si>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</si>
  <si>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</si>
  <si>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</si>
  <si>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</si>
  <si>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</si>
  <si>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</si>
  <si>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</si>
  <si>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</si>
  <si>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</si>
  <si>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</si>
  <si>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</si>
  <si>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</si>
  <si>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</si>
  <si>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</si>
  <si>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</si>
  <si>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</si>
  <si>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</si>
  <si>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</si>
  <si>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</si>
  <si>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</si>
  <si>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</si>
  <si>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</si>
  <si>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</si>
  <si>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</si>
  <si>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</si>
  <si>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</si>
  <si>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</si>
  <si>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</si>
  <si>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</si>
  <si>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</si>
  <si>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</si>
  <si>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</si>
  <si>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</si>
  <si>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</si>
  <si>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</si>
  <si>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</si>
  <si>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</si>
  <si>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</si>
  <si>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</si>
  <si>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</si>
  <si>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</si>
  <si>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</si>
  <si>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</si>
  <si>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</si>
  <si>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</si>
  <si>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</si>
  <si>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</si>
  <si>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</si>
  <si>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</si>
  <si>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</si>
  <si>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</si>
  <si>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</si>
  <si>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</si>
  <si>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</si>
  <si>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</si>
  <si>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</si>
  <si>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</si>
  <si>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</si>
  <si>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</si>
  <si>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</si>
  <si>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</si>
  <si>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</si>
  <si>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</si>
  <si>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</si>
  <si>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</si>
  <si>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</si>
  <si>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</si>
  <si>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</si>
  <si>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</si>
  <si>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</si>
  <si>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</si>
  <si>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</si>
  <si>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</si>
  <si>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</si>
  <si>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</si>
  <si>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</si>
  <si>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</si>
  <si>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</si>
  <si>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</si>
  <si>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</si>
  <si>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</si>
  <si>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</si>
  <si>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</si>
  <si>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</si>
  <si>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</si>
  <si>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</si>
  <si>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</si>
  <si>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</si>
  <si>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</si>
  <si>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</si>
  <si>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</si>
  <si>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</si>
  <si>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</si>
  <si>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</si>
  <si>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</si>
  <si>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</si>
  <si>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</si>
  <si>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</si>
  <si>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</si>
  <si>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</si>
  <si>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</si>
  <si>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</si>
  <si>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</si>
  <si>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</si>
  <si>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</si>
  <si>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</si>
  <si>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</si>
  <si>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</si>
  <si>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</si>
  <si>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</si>
  <si>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</si>
  <si>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</si>
  <si>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</si>
  <si>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</si>
  <si>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</si>
  <si>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</si>
  <si>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</si>
  <si>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</si>
  <si>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</si>
  <si>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</si>
  <si>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</si>
  <si>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</si>
  <si>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</si>
  <si>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</si>
  <si>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</si>
  <si>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</si>
  <si>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</si>
  <si>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</si>
  <si>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</si>
  <si>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</si>
  <si>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</si>
  <si>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</si>
  <si>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</si>
  <si>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</si>
  <si>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</si>
  <si>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</si>
  <si>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</si>
  <si>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</si>
  <si>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</si>
  <si>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</si>
  <si>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</si>
  <si>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</si>
  <si>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</si>
  <si>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</si>
  <si>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</si>
  <si>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</si>
  <si>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</si>
  <si>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</si>
  <si>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</si>
  <si>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</si>
  <si>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</si>
  <si>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</si>
  <si>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</si>
  <si>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</si>
  <si>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</si>
  <si>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</si>
  <si>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</si>
  <si>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</si>
  <si>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</si>
  <si>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</si>
  <si>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</si>
  <si>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</si>
  <si>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</si>
  <si>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</si>
  <si>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</si>
  <si>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</si>
  <si>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</si>
  <si>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</si>
  <si>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</si>
  <si>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</si>
  <si>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</si>
  <si>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</si>
  <si>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</si>
  <si>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</si>
  <si>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</si>
  <si>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</si>
  <si>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</si>
  <si>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</si>
  <si>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</si>
  <si>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</si>
  <si>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</si>
  <si>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</si>
  <si>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</si>
  <si>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</si>
  <si>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</si>
  <si>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</si>
  <si>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</si>
  <si>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</si>
  <si>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</si>
  <si>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</si>
  <si>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</si>
  <si>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</si>
  <si>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</si>
  <si>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</si>
  <si>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</si>
  <si>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</si>
  <si>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</si>
  <si>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</si>
  <si>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</si>
  <si>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</si>
  <si>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</si>
  <si>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</si>
  <si>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</si>
  <si>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</si>
  <si>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</si>
  <si>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</si>
  <si>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</si>
  <si>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</si>
  <si>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</si>
  <si>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</si>
  <si>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</si>
  <si>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</si>
  <si>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</si>
  <si>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</si>
  <si>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</si>
  <si>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</si>
  <si>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</si>
  <si>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</si>
  <si>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</si>
  <si>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</si>
  <si>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</si>
  <si>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</si>
  <si>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</si>
  <si>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</si>
  <si>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</si>
  <si>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</si>
  <si>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</si>
  <si>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</si>
  <si>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</si>
  <si>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</si>
  <si>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</si>
  <si>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</si>
  <si>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</si>
  <si>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</si>
  <si>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</si>
  <si>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</si>
  <si>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</si>
  <si>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</si>
  <si>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</si>
  <si>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</si>
  <si>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</si>
  <si>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</si>
  <si>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</si>
  <si>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</si>
  <si>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</si>
  <si>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</si>
  <si>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</si>
  <si>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</si>
  <si>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</si>
  <si>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</si>
  <si>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</si>
  <si>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</si>
  <si>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</si>
  <si>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</si>
  <si>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</si>
  <si>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</si>
  <si>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</si>
  <si>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</si>
  <si>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</si>
  <si>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</si>
  <si>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</si>
  <si>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</si>
  <si>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</si>
  <si>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</si>
  <si>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</si>
  <si>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</si>
  <si>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</si>
  <si>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</si>
  <si>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</si>
  <si>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</si>
  <si>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</si>
  <si>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</si>
  <si>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</si>
  <si>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</si>
  <si>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</si>
  <si>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</si>
  <si>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</si>
  <si>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</si>
  <si>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</si>
  <si>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</si>
  <si>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</si>
  <si>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</si>
  <si>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</si>
  <si>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</si>
  <si>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</si>
  <si>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</si>
  <si>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</si>
  <si>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</si>
  <si>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</si>
  <si>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</si>
  <si>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</si>
  <si>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</si>
  <si>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</si>
  <si>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</si>
  <si>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</si>
  <si>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</si>
  <si>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</si>
  <si>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</si>
  <si>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</si>
  <si>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</si>
  <si>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</si>
  <si>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</si>
  <si>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</si>
  <si>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</si>
  <si>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</si>
  <si>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</si>
  <si>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</si>
  <si>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</si>
  <si>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</si>
  <si>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</si>
  <si>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</si>
  <si>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</si>
  <si>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</si>
  <si>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</si>
  <si>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</si>
  <si>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</si>
  <si>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</si>
  <si>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</si>
  <si>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</si>
  <si>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</si>
  <si>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</si>
  <si>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</si>
  <si>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</si>
  <si>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</si>
  <si>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</si>
  <si>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</si>
  <si>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</si>
  <si>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</si>
  <si>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</si>
  <si>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</si>
  <si>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</si>
  <si>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</si>
  <si>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</si>
  <si>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</si>
  <si>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</si>
  <si>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</si>
  <si>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</si>
  <si>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</si>
  <si>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</si>
  <si>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</si>
  <si>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</si>
  <si>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</si>
  <si>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</si>
  <si>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</si>
  <si>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</si>
  <si>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</si>
  <si>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</si>
  <si>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</si>
  <si>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</si>
  <si>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</si>
  <si>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</si>
  <si>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</si>
  <si>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</si>
  <si>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</si>
  <si>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</si>
  <si>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</si>
  <si>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</si>
  <si>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</si>
  <si>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</si>
  <si>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</si>
  <si>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</si>
  <si>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</si>
  <si>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</si>
  <si>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</si>
  <si>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</si>
  <si>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</si>
  <si>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</si>
  <si>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</si>
  <si>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</si>
  <si>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</si>
  <si>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</si>
  <si>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</si>
  <si>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</si>
  <si>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</si>
  <si>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</si>
  <si>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</si>
  <si>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</si>
  <si>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</si>
  <si>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</si>
  <si>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</si>
  <si>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</si>
  <si>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</si>
  <si>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</si>
  <si>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</si>
  <si>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</si>
  <si>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</si>
  <si>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</si>
  <si>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</si>
  <si>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</si>
  <si>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</si>
  <si>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</si>
  <si>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</si>
  <si>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</si>
  <si>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</si>
  <si>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</si>
  <si>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</si>
  <si>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</si>
  <si>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</si>
  <si>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</si>
  <si>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</si>
  <si>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</si>
  <si>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</si>
  <si>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</si>
  <si>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</si>
  <si>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</si>
  <si>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</si>
  <si>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</si>
  <si>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</si>
  <si>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</si>
  <si>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</si>
  <si>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</si>
  <si>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</si>
  <si>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</si>
  <si>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</si>
  <si>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</si>
  <si>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</si>
  <si>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</si>
  <si>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</si>
  <si>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</si>
  <si>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</si>
  <si>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</si>
  <si>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</si>
  <si>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</si>
  <si>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</si>
  <si>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</si>
  <si>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</si>
  <si>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</si>
  <si>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</si>
  <si>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</si>
  <si>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</si>
  <si>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</si>
  <si>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</si>
  <si>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</si>
  <si>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</si>
  <si>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</si>
  <si>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</si>
  <si>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</si>
  <si>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</si>
  <si>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</si>
  <si>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</si>
  <si>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</si>
  <si>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</si>
  <si>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</si>
  <si>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</si>
  <si>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</si>
  <si>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</si>
  <si>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</si>
  <si>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</si>
  <si>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</si>
  <si>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</si>
  <si>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</si>
  <si>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</si>
  <si>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</si>
  <si>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</si>
  <si>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</si>
  <si>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</si>
  <si>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</si>
  <si>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</si>
  <si>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</si>
  <si>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</si>
  <si>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</si>
  <si>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</si>
  <si>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</si>
  <si>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</si>
  <si>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</si>
  <si>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</si>
  <si>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</si>
  <si>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</si>
  <si>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</si>
  <si>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</si>
  <si>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</si>
  <si>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</si>
  <si>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</si>
  <si>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</si>
  <si>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</si>
  <si>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</si>
  <si>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</si>
  <si>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</si>
  <si>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</si>
  <si>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</si>
  <si>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</si>
  <si>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</si>
  <si>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</si>
  <si>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</si>
  <si>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</si>
  <si>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</si>
  <si>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</si>
  <si>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</si>
  <si>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</si>
  <si>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</si>
  <si>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</si>
  <si>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</si>
  <si>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</si>
  <si>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</si>
  <si>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</si>
  <si>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</si>
  <si>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</si>
  <si>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</si>
  <si>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</si>
  <si>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</si>
  <si>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</si>
  <si>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</si>
  <si>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</si>
  <si>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</si>
  <si>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</si>
  <si>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</si>
  <si>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</si>
  <si>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</si>
  <si>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</si>
  <si>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</si>
  <si>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</si>
  <si>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</si>
  <si>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</si>
  <si>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</si>
  <si>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</si>
  <si>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</si>
  <si>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</si>
  <si>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</si>
  <si>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</si>
  <si>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</si>
  <si>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</si>
  <si>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</si>
  <si>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</si>
  <si>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</si>
  <si>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</si>
  <si>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</si>
  <si>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</si>
  <si>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</si>
  <si>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</si>
  <si>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</si>
  <si>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</si>
  <si>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</si>
  <si>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</si>
  <si>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</si>
  <si>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</si>
  <si>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</si>
  <si>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</si>
  <si>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</si>
  <si>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</si>
  <si>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</si>
  <si>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</si>
  <si>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</si>
  <si>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</si>
  <si>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</si>
  <si>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</si>
  <si>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</si>
  <si>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</si>
  <si>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</si>
  <si>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</si>
  <si>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</si>
  <si>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</si>
  <si>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</si>
  <si>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</si>
  <si>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</si>
  <si>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</si>
  <si>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</si>
  <si>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</si>
  <si>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</si>
  <si>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</si>
  <si>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</si>
  <si>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</si>
  <si>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</si>
  <si>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</si>
  <si>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</si>
  <si>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</si>
  <si>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</si>
  <si>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</si>
  <si>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</si>
  <si>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</si>
  <si>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</si>
  <si>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</si>
  <si>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</si>
  <si>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</si>
  <si>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</si>
  <si>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</si>
  <si>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</si>
  <si>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</si>
  <si>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</si>
  <si>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</si>
  <si>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</si>
  <si>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</si>
  <si>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</si>
  <si>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</si>
  <si>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</si>
  <si>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</si>
  <si>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</si>
  <si>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</si>
  <si>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</si>
  <si>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</si>
  <si>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</si>
  <si>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</si>
  <si>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</si>
  <si>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</si>
  <si>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</si>
  <si>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</si>
  <si>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</si>
  <si>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</si>
  <si>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</si>
  <si>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</si>
  <si>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</si>
  <si>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</si>
  <si>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</si>
  <si>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</si>
  <si>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</si>
  <si>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</si>
  <si>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</si>
  <si>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</si>
  <si>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</si>
  <si>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</si>
  <si>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</si>
  <si>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</si>
  <si>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</si>
  <si>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</si>
  <si>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</si>
  <si>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</si>
  <si>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</si>
  <si>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</si>
  <si>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</si>
  <si>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</si>
  <si>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</si>
  <si>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</si>
  <si>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</si>
  <si>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</si>
  <si>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</si>
  <si>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</si>
  <si>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</si>
  <si>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</si>
  <si>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</si>
  <si>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</si>
  <si>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</si>
  <si>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</si>
  <si>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</si>
  <si>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</si>
  <si>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</si>
  <si>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</si>
  <si>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</si>
  <si>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</si>
  <si>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</si>
  <si>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</si>
  <si>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</si>
  <si>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</si>
  <si>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</si>
  <si>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</si>
  <si>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</si>
  <si>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</si>
  <si>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</si>
  <si>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</si>
  <si>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</si>
  <si>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</si>
  <si>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</si>
  <si>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</si>
  <si>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</si>
  <si>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</si>
  <si>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</si>
  <si>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</si>
  <si>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</si>
  <si>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</si>
  <si>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</si>
  <si>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</si>
  <si>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</si>
  <si>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</si>
  <si>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</si>
  <si>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</si>
  <si>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</si>
  <si>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</si>
  <si>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</si>
  <si>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</si>
  <si>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</si>
  <si>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</si>
  <si>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</si>
  <si>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</si>
  <si>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</si>
  <si>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</si>
  <si>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</si>
  <si>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</si>
  <si>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</si>
  <si>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</si>
  <si>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</si>
  <si>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</si>
  <si>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</si>
  <si>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</si>
  <si>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</si>
  <si>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</si>
  <si>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</si>
  <si>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</si>
  <si>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</si>
  <si>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</si>
  <si>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</si>
  <si>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</si>
  <si>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</si>
  <si>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</si>
  <si>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</si>
  <si>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</si>
  <si>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</si>
  <si>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</si>
  <si>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</si>
  <si>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</si>
  <si>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</si>
  <si>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</si>
  <si>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</si>
  <si>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</si>
  <si>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</si>
  <si>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</si>
  <si>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</si>
  <si>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</si>
  <si>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</si>
  <si>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</si>
  <si>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</si>
  <si>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</si>
  <si>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</si>
  <si>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</si>
  <si>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</si>
  <si>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</si>
  <si>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</si>
  <si>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</si>
  <si>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</si>
  <si>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</si>
  <si>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</si>
  <si>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</si>
  <si>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</si>
  <si>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</si>
  <si>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</si>
  <si>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</si>
  <si>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</si>
  <si>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</si>
  <si>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</si>
  <si>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</si>
  <si>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</si>
  <si>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</si>
  <si>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</si>
  <si>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</si>
  <si>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</si>
  <si>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</si>
  <si>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</si>
  <si>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</si>
  <si>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</si>
  <si>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</si>
  <si>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</si>
  <si>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</si>
  <si>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</si>
  <si>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</si>
  <si>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</si>
  <si>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</si>
  <si>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</si>
  <si>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</si>
  <si>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</si>
  <si>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</si>
  <si>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</si>
  <si>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</si>
  <si>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</si>
  <si>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</si>
  <si>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</si>
  <si>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</si>
  <si>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</si>
  <si>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</si>
  <si>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</si>
  <si>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</si>
  <si>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</si>
  <si>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</si>
  <si>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</si>
  <si>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</si>
  <si>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</si>
  <si>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</si>
  <si>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</si>
  <si>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</si>
  <si>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</si>
  <si>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</si>
  <si>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</si>
  <si>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</si>
  <si>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</si>
  <si>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</si>
  <si>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</si>
  <si>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</si>
  <si>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</si>
  <si>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</si>
  <si>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</si>
  <si>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</si>
  <si>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</si>
  <si>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</si>
  <si>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</si>
  <si>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</si>
  <si>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</si>
  <si>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</si>
  <si>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</si>
  <si>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</si>
  <si>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</si>
  <si>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</si>
  <si>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</si>
  <si>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</si>
  <si>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</si>
  <si>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</si>
  <si>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</si>
  <si>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</si>
  <si>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</si>
  <si>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</si>
  <si>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</si>
  <si>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</si>
  <si>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</si>
  <si>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</si>
  <si>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</si>
  <si>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</si>
  <si>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</si>
  <si>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</si>
  <si>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</si>
  <si>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</si>
  <si>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</si>
  <si>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</si>
  <si>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</si>
  <si>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</si>
  <si>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</si>
  <si>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</si>
  <si>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</si>
  <si>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</si>
  <si>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</si>
  <si>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</si>
  <si>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</si>
  <si>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</si>
  <si>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</si>
  <si>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</si>
  <si>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</si>
  <si>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</si>
  <si>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</si>
  <si>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</si>
  <si>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</si>
  <si>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</si>
  <si>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</si>
  <si>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</si>
  <si>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</si>
  <si>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</si>
  <si>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</si>
  <si>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</si>
  <si>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</si>
  <si>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</si>
  <si>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</si>
  <si>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</si>
  <si>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</si>
  <si>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</si>
  <si>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</si>
  <si>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</si>
  <si>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</si>
  <si>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</si>
  <si>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</si>
  <si>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</si>
  <si>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</si>
  <si>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</si>
  <si>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</si>
  <si>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</si>
  <si>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</si>
  <si>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</si>
  <si>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</si>
  <si>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</si>
  <si>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</si>
  <si>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</si>
  <si>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</si>
  <si>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</si>
  <si>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</si>
  <si>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</si>
  <si>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</si>
  <si>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</si>
  <si>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</si>
  <si>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</si>
  <si>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</si>
  <si>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</si>
  <si>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</si>
  <si>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</si>
  <si>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</si>
  <si>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</si>
  <si>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</si>
  <si>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</si>
  <si>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</si>
  <si>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</si>
  <si>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</si>
  <si>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</si>
  <si>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</si>
  <si>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</si>
  <si>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</si>
  <si>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</si>
  <si>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</si>
  <si>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</si>
  <si>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</si>
  <si>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</si>
  <si>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</si>
  <si>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</si>
  <si>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</si>
  <si>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</si>
  <si>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</si>
  <si>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</si>
  <si>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</si>
  <si>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</si>
  <si>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</si>
  <si>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</si>
  <si>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</si>
  <si>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</si>
  <si>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</si>
  <si>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</si>
  <si>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</si>
  <si>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</si>
  <si>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</si>
  <si>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</si>
  <si>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</si>
  <si>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</si>
  <si>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</si>
  <si>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</si>
  <si>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</si>
  <si>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</si>
  <si>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</si>
  <si>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</si>
  <si>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</si>
  <si>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</si>
  <si>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</si>
  <si>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</si>
  <si>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</si>
  <si>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</si>
  <si>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</si>
  <si>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</si>
  <si>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</si>
  <si>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</si>
  <si>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</si>
  <si>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</si>
  <si>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</si>
  <si>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</si>
  <si>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</si>
  <si>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</si>
  <si>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</si>
  <si>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</si>
  <si>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</si>
  <si>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</si>
  <si>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</si>
  <si>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</si>
  <si>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</si>
  <si>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</si>
  <si>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</si>
  <si>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</si>
  <si>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</si>
  <si>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</si>
  <si>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</si>
  <si>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</si>
  <si>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</si>
  <si>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</si>
  <si>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</si>
  <si>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</si>
  <si>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</si>
  <si>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</si>
  <si>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</si>
  <si>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</si>
  <si>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</si>
  <si>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</si>
  <si>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</si>
  <si>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</si>
  <si>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</si>
  <si>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</si>
  <si>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</si>
  <si>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</si>
  <si>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</si>
  <si>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</si>
  <si>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</si>
  <si>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</si>
  <si>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</si>
  <si>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</si>
  <si>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</si>
  <si>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</si>
  <si>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</si>
  <si>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</si>
  <si>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</si>
  <si>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</si>
  <si>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</si>
  <si>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</si>
  <si>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</si>
  <si>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</si>
  <si>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</si>
  <si>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</si>
  <si>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</si>
  <si>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</si>
  <si>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</si>
  <si>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</si>
  <si>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</si>
  <si>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</si>
  <si>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</si>
  <si>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</si>
  <si>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</si>
  <si>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</si>
  <si>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</si>
  <si>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</si>
  <si>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</si>
  <si>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</si>
  <si>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</si>
  <si>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</si>
  <si>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</si>
  <si>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</si>
  <si>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</si>
  <si>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</si>
  <si>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</si>
  <si>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</si>
  <si>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</si>
  <si>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</si>
  <si>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</si>
  <si>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</si>
  <si>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</si>
  <si>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</si>
  <si>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</si>
  <si>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</si>
  <si>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</si>
  <si>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</si>
  <si>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</si>
  <si>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</si>
  <si>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</si>
  <si>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</si>
  <si>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</si>
  <si>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</si>
  <si>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</si>
  <si>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</si>
  <si>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</si>
  <si>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</si>
  <si>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</si>
  <si>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</si>
  <si>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</si>
  <si>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</si>
  <si>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</si>
  <si>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</si>
  <si>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</si>
  <si>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</si>
  <si>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</si>
  <si>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</si>
  <si>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</si>
  <si>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</si>
  <si>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</si>
  <si>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</si>
  <si>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</si>
  <si>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</si>
  <si>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</si>
  <si>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</si>
  <si>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</si>
  <si>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</si>
  <si>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</si>
  <si>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</si>
  <si>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</si>
  <si>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</si>
  <si>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</si>
  <si>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</si>
  <si>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</si>
  <si>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</si>
  <si>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</si>
  <si>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</si>
  <si>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</si>
  <si>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</si>
  <si>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</si>
  <si>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</si>
  <si>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</si>
  <si>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</si>
  <si>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</si>
  <si>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</si>
  <si>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</si>
  <si>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</si>
  <si>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</si>
  <si>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</si>
  <si>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</si>
  <si>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</si>
  <si>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</si>
  <si>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</si>
  <si>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</si>
  <si>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</si>
  <si>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</si>
  <si>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</si>
  <si>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</si>
  <si>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</si>
  <si>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</si>
  <si>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</si>
  <si>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</si>
  <si>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</si>
  <si>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</si>
  <si>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</si>
  <si>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</si>
  <si>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</si>
  <si>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</si>
  <si>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</si>
  <si>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</si>
  <si>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</si>
  <si>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</si>
  <si>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</si>
  <si>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</si>
  <si>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</si>
  <si>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</si>
  <si>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</si>
  <si>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</si>
  <si>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</si>
  <si>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</si>
  <si>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</si>
  <si>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</si>
  <si>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</si>
  <si>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</si>
  <si>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</si>
  <si>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</si>
  <si>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</si>
  <si>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</si>
  <si>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</si>
  <si>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</si>
  <si>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</si>
  <si>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</si>
  <si>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</si>
  <si>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</si>
  <si>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</si>
  <si>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</si>
  <si>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</si>
  <si>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</si>
  <si>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</si>
  <si>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</si>
  <si>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</si>
  <si>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</si>
  <si>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</si>
  <si>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</si>
  <si>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</si>
  <si>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</si>
  <si>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</si>
  <si>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</si>
  <si>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</si>
  <si>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</si>
  <si>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</si>
  <si>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</si>
  <si>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</si>
  <si>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</si>
  <si>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</si>
  <si>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</si>
  <si>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</si>
  <si>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</si>
  <si>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</si>
  <si>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</si>
  <si>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</si>
  <si>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</si>
  <si>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</si>
  <si>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</si>
  <si>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</si>
  <si>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</si>
  <si>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</si>
  <si>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</si>
  <si>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</si>
  <si>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</si>
  <si>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</si>
  <si>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</si>
  <si>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</si>
  <si>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</si>
  <si>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</si>
  <si>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</si>
  <si>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</si>
  <si>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</si>
  <si>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</si>
  <si>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</si>
  <si>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</si>
  <si>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</si>
  <si>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</si>
  <si>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</si>
  <si>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</si>
  <si>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</si>
  <si>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</si>
  <si>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</si>
  <si>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</si>
  <si>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</si>
  <si>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</si>
  <si>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</si>
  <si>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</si>
  <si>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</si>
  <si>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</si>
  <si>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</si>
  <si>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</si>
  <si>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</si>
  <si>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</si>
  <si>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</si>
  <si>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</si>
  <si>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</si>
  <si>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</si>
  <si>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</si>
  <si>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</si>
  <si>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</si>
  <si>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</si>
  <si>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</si>
  <si>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</si>
  <si>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</si>
  <si>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</si>
  <si>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</si>
  <si>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</si>
  <si>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</si>
  <si>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</si>
  <si>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</si>
  <si>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</si>
  <si>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</si>
  <si>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</si>
  <si>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</si>
  <si>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</si>
  <si>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</si>
  <si>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</si>
  <si>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</si>
  <si>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</si>
  <si>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</si>
  <si>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</si>
  <si>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</si>
  <si>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</si>
  <si>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</si>
  <si>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</si>
  <si>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</si>
  <si>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</si>
  <si>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</si>
  <si>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</si>
  <si>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</si>
  <si>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</si>
  <si>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</si>
  <si>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</si>
  <si>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</si>
  <si>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</si>
  <si>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</si>
  <si>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</si>
  <si>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</si>
  <si>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</si>
  <si>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</si>
  <si>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</si>
  <si>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</si>
  <si>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</si>
  <si>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</si>
  <si>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</si>
  <si>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</si>
  <si>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</si>
  <si>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</si>
  <si>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</si>
  <si>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</si>
  <si>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</si>
  <si>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</si>
  <si>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</si>
  <si>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</si>
  <si>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</si>
  <si>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</si>
  <si>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</si>
  <si>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</si>
  <si>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</si>
  <si>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</si>
  <si>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</si>
  <si>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</si>
  <si>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</si>
  <si>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</si>
  <si>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</si>
  <si>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</si>
  <si>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</si>
  <si>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</si>
  <si>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</si>
  <si>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</si>
  <si>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</si>
  <si>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</si>
  <si>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</si>
  <si>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</si>
  <si>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</si>
  <si>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</si>
  <si>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</si>
  <si>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</si>
  <si>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</si>
  <si>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</si>
  <si>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</si>
  <si>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</si>
  <si>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</si>
  <si>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</si>
  <si>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</si>
  <si>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</si>
  <si>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</si>
  <si>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</si>
  <si>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</si>
  <si>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</si>
  <si>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</si>
  <si>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</si>
  <si>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</si>
  <si>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</si>
  <si>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</si>
  <si>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</si>
  <si>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</si>
  <si>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</si>
  <si>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</si>
  <si>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</si>
  <si>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</si>
  <si>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</si>
  <si>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</si>
  <si>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</si>
  <si>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</si>
  <si>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</si>
  <si>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</si>
  <si>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</si>
  <si>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</si>
  <si>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</si>
  <si>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</si>
  <si>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</si>
  <si>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</si>
  <si>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</si>
  <si>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</si>
  <si>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</si>
  <si>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</si>
  <si>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</si>
  <si>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</si>
  <si>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</si>
  <si>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</si>
  <si>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</si>
  <si>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</si>
  <si>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</si>
  <si>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</si>
  <si>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</si>
  <si>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</si>
  <si>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</si>
  <si>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</si>
  <si>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</si>
  <si>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</si>
  <si>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</si>
  <si>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</si>
  <si>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</si>
  <si>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</si>
  <si>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</si>
  <si>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</si>
  <si>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</si>
  <si>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</si>
  <si>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</si>
  <si>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</si>
  <si>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</si>
  <si>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</si>
  <si>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</si>
  <si>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</si>
  <si>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</si>
  <si>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</si>
  <si>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</si>
  <si>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</si>
  <si>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</si>
  <si>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</si>
  <si>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</si>
  <si>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</si>
  <si>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</si>
  <si>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</si>
  <si>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</si>
  <si>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</si>
  <si>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</si>
  <si>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</si>
  <si>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</si>
  <si>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</si>
  <si>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</si>
  <si>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</si>
  <si>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</si>
  <si>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</si>
  <si>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</si>
  <si>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</si>
  <si>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</si>
  <si>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</si>
  <si>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</si>
  <si>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</si>
  <si>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</si>
  <si>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</si>
  <si>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</si>
  <si>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</si>
  <si>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</si>
  <si>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</si>
  <si>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</si>
  <si>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</si>
  <si>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</si>
  <si>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</si>
  <si>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</si>
  <si>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</si>
  <si>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</si>
  <si>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</si>
  <si>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</si>
  <si>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</si>
  <si>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</si>
  <si>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</si>
  <si>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</si>
  <si>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</si>
  <si>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</si>
  <si>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</si>
  <si>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</si>
  <si>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</si>
  <si>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</si>
  <si>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</si>
  <si>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</si>
  <si>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</si>
  <si>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</si>
  <si>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</si>
  <si>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</si>
  <si>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</si>
  <si>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</si>
  <si>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</si>
  <si>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</si>
  <si>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</si>
  <si>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</si>
  <si>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</si>
  <si>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</si>
  <si>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</si>
  <si>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</si>
  <si>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</si>
  <si>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</si>
  <si>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</si>
  <si>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</si>
  <si>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</si>
  <si>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</si>
  <si>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</si>
  <si>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</si>
  <si>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</si>
  <si>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</si>
  <si>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</si>
  <si>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</si>
  <si>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</si>
  <si>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</si>
  <si>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</si>
  <si>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</si>
  <si>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</si>
  <si>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</si>
  <si>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</si>
  <si>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</si>
  <si>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</si>
  <si>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</si>
  <si>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</si>
  <si>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</si>
  <si>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</si>
  <si>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</si>
  <si>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</si>
  <si>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</si>
  <si>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</si>
  <si>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</si>
  <si>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</si>
  <si>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</si>
  <si>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</si>
  <si>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</si>
  <si>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</si>
  <si>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</si>
  <si>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</si>
  <si>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</si>
  <si>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</si>
  <si>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</si>
  <si>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</si>
  <si>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</si>
  <si>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</si>
  <si>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</si>
  <si>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</si>
  <si>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</si>
  <si>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</si>
  <si>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</si>
  <si>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</si>
  <si>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</si>
  <si>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</si>
  <si>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</si>
  <si>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</si>
  <si>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</si>
  <si>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</si>
  <si>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</si>
  <si>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</si>
  <si>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</si>
  <si>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</si>
  <si>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</si>
  <si>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</si>
  <si>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</si>
  <si>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</si>
  <si>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</si>
  <si>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</si>
  <si>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</si>
  <si>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</si>
  <si>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</si>
  <si>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</si>
  <si>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</si>
  <si>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</si>
  <si>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</si>
  <si>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</si>
  <si>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</si>
  <si>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</si>
  <si>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</si>
  <si>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</si>
  <si>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</si>
  <si>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</si>
  <si>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</si>
  <si>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</si>
  <si>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</si>
  <si>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</si>
  <si>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</si>
  <si>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</si>
  <si>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</si>
  <si>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</si>
  <si>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</si>
  <si>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</si>
  <si>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</si>
  <si>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</si>
  <si>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</si>
  <si>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</si>
  <si>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</si>
  <si>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</si>
  <si>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</si>
  <si>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</si>
  <si>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</si>
  <si>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</si>
  <si>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</si>
  <si>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</si>
  <si>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</si>
  <si>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</si>
  <si>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</si>
  <si>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</si>
  <si>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</si>
  <si>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</si>
  <si>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</si>
  <si>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</si>
  <si>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</si>
  <si>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</si>
  <si>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</si>
  <si>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</si>
  <si>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</si>
  <si>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</si>
  <si>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</si>
  <si>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</si>
  <si>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</si>
  <si>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</si>
  <si>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</si>
  <si>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</si>
  <si>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</si>
  <si>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</si>
  <si>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</si>
  <si>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</si>
  <si>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</si>
  <si>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</si>
  <si>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</si>
  <si>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</si>
  <si>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</si>
  <si>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</si>
  <si>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</si>
  <si>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</si>
  <si>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</si>
  <si>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</si>
  <si>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</si>
  <si>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</si>
  <si>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</si>
  <si>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</si>
  <si>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</si>
  <si>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</si>
  <si>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</si>
  <si>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</si>
  <si>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</si>
  <si>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</si>
  <si>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</si>
  <si>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</si>
  <si>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</si>
  <si>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</si>
  <si>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</si>
  <si>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</si>
  <si>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</si>
  <si>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</si>
  <si>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</si>
  <si>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</si>
  <si>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</si>
  <si>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</si>
  <si>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</si>
  <si>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</si>
  <si>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</si>
  <si>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</si>
  <si>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</si>
  <si>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</si>
  <si>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</si>
  <si>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</si>
  <si>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</si>
  <si>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</si>
  <si>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</si>
  <si>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</si>
  <si>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</si>
  <si>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</si>
  <si>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</si>
  <si>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</si>
  <si>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</si>
  <si>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</si>
  <si>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</si>
  <si>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</si>
  <si>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</si>
  <si>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</si>
  <si>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</si>
  <si>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</si>
  <si>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</si>
  <si>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</si>
  <si>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</si>
  <si>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</si>
  <si>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</si>
  <si>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</si>
  <si>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</si>
  <si>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</si>
  <si>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</si>
  <si>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</si>
  <si>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</si>
  <si>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</si>
  <si>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</si>
  <si>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</si>
  <si>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</si>
  <si>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</si>
  <si>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</si>
  <si>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</si>
  <si>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</si>
  <si>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</si>
  <si>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</si>
  <si>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</si>
  <si>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</si>
  <si>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</si>
  <si>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</si>
  <si>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</si>
  <si>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</si>
  <si>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</si>
  <si>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</si>
  <si>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</si>
  <si>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</si>
  <si>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</si>
  <si>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</si>
  <si>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</si>
  <si>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</si>
  <si>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</si>
  <si>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</si>
  <si>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</si>
  <si>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</si>
  <si>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</si>
  <si>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</si>
  <si>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</si>
  <si>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</si>
  <si>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</si>
  <si>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</si>
  <si>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</si>
  <si>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</si>
  <si>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</si>
  <si>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</si>
  <si>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</si>
  <si>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</si>
  <si>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</si>
  <si>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</si>
  <si>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</si>
  <si>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</si>
  <si>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</si>
  <si>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</si>
  <si>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</si>
  <si>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</si>
  <si>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</si>
  <si>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</si>
  <si>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</si>
  <si>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</si>
  <si>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</si>
  <si>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</si>
  <si>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</si>
  <si>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</si>
  <si>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</si>
  <si>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</si>
  <si>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</si>
  <si>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</si>
  <si>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</si>
  <si>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</si>
  <si>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</si>
  <si>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</si>
  <si>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</si>
  <si>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</si>
  <si>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</si>
  <si>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</si>
  <si>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</si>
  <si>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</si>
  <si>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</si>
  <si>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</si>
  <si>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</si>
  <si>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</si>
  <si>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</si>
  <si>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</si>
  <si>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</si>
  <si>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</si>
  <si>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</si>
  <si>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</si>
  <si>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</si>
  <si>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</si>
  <si>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</si>
  <si>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</si>
  <si>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</si>
  <si>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</si>
  <si>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</si>
  <si>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</si>
  <si>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</si>
  <si>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</si>
  <si>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</si>
  <si>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</si>
  <si>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</si>
  <si>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</si>
  <si>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</si>
  <si>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</si>
  <si>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</si>
  <si>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</si>
  <si>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</si>
  <si>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</si>
  <si>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</si>
  <si>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</si>
  <si>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</si>
  <si>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</si>
  <si>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</si>
  <si>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</si>
  <si>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</si>
  <si>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</si>
  <si>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</si>
  <si>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</si>
  <si>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</si>
  <si>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</si>
  <si>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</si>
  <si>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</si>
  <si>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</si>
  <si>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</si>
  <si>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</si>
  <si>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</si>
  <si>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</si>
  <si>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</si>
  <si>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</si>
  <si>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</si>
  <si>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</si>
  <si>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</si>
  <si>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</si>
  <si>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</si>
  <si>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</si>
  <si>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</si>
  <si>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</si>
  <si>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</si>
  <si>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</si>
  <si>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</si>
  <si>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</si>
  <si>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</si>
  <si>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</si>
  <si>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</si>
  <si>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</si>
  <si>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</si>
  <si>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</si>
  <si>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</si>
  <si>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</si>
  <si>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</si>
  <si>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</si>
  <si>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</si>
  <si>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</si>
  <si>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</si>
  <si>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</si>
  <si>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</si>
  <si>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</si>
  <si>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</si>
  <si>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</si>
  <si>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</si>
  <si>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</si>
  <si>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</si>
  <si>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</si>
  <si>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</si>
  <si>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</si>
  <si>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</si>
  <si>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</si>
  <si>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</si>
  <si>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</si>
  <si>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</si>
  <si>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</si>
  <si>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</si>
  <si>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</si>
  <si>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</si>
  <si>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</si>
  <si>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</si>
  <si>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</si>
  <si>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</si>
  <si>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</si>
  <si>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</si>
  <si>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</si>
  <si>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</si>
  <si>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</si>
  <si>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</si>
  <si>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</si>
  <si>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</si>
  <si>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</si>
  <si>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</si>
  <si>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</si>
  <si>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</si>
  <si>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</si>
  <si>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</si>
  <si>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</si>
  <si>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</si>
  <si>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</si>
  <si>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</si>
  <si>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</si>
  <si>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</si>
  <si>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</si>
  <si>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</si>
  <si>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</si>
  <si>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</si>
  <si>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</si>
  <si>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</si>
  <si>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</si>
  <si>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</si>
  <si>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</si>
  <si>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</si>
  <si>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</si>
  <si>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</si>
  <si>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</si>
  <si>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</si>
  <si>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</si>
  <si>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</si>
  <si>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</si>
  <si>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</si>
  <si>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</si>
  <si>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</si>
  <si>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</si>
  <si>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</si>
  <si>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</si>
  <si>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</si>
  <si>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</si>
  <si>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</si>
  <si>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</si>
  <si>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</si>
  <si>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</si>
  <si>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</si>
  <si>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</si>
  <si>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</si>
  <si>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</si>
  <si>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</si>
  <si>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</si>
  <si>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</si>
  <si>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</si>
  <si>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</si>
  <si>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</si>
  <si>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</si>
  <si>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</si>
  <si>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</si>
  <si>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</si>
  <si>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</si>
  <si>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</si>
  <si>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</si>
  <si>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</si>
  <si>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</si>
  <si>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</si>
  <si>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</si>
  <si>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</si>
  <si>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</si>
  <si>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</si>
  <si>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</si>
  <si>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</si>
  <si>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</si>
  <si>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</si>
  <si>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</si>
  <si>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</si>
  <si>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</si>
  <si>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</si>
  <si>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</si>
  <si>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</si>
  <si>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</si>
  <si>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</si>
  <si>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</si>
  <si>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</si>
  <si>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</si>
  <si>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</si>
  <si>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</si>
  <si>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</si>
  <si>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</si>
  <si>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</si>
  <si>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</si>
  <si>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</si>
  <si>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</si>
  <si>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</si>
  <si>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</si>
  <si>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</si>
  <si>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</si>
  <si>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</si>
  <si>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</si>
  <si>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</si>
  <si>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</si>
  <si>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</si>
  <si>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</si>
  <si>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</si>
  <si>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</si>
  <si>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</si>
  <si>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</si>
  <si>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</si>
  <si>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</si>
  <si>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</si>
  <si>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</si>
  <si>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</si>
  <si>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</si>
  <si>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</si>
  <si>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</si>
  <si>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</si>
  <si>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</si>
  <si>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</si>
  <si>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</si>
  <si>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</si>
  <si>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</si>
  <si>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</si>
  <si>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</si>
  <si>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</si>
  <si>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</si>
  <si>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</si>
  <si>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</si>
  <si>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</si>
  <si>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</si>
  <si>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</si>
  <si>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</si>
  <si>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</si>
  <si>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</si>
  <si>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</si>
  <si>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</si>
  <si>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</si>
  <si>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</si>
  <si>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</si>
  <si>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</si>
  <si>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</si>
  <si>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</si>
  <si>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</si>
  <si>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</si>
  <si>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</si>
  <si>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</si>
  <si>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</si>
  <si>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</si>
  <si>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</si>
  <si>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</si>
  <si>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</si>
  <si>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</si>
  <si>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</si>
  <si>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</si>
  <si>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</si>
  <si>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</si>
  <si>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</si>
  <si>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</si>
  <si>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</si>
  <si>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</si>
  <si>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</si>
  <si>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</si>
  <si>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</si>
  <si>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</si>
  <si>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</si>
  <si>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</si>
  <si>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</si>
  <si>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</si>
  <si>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</si>
  <si>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</si>
  <si>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</si>
  <si>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</si>
  <si>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</si>
  <si>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</si>
  <si>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</si>
  <si>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</si>
  <si>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</si>
  <si>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</si>
  <si>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</si>
  <si>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</si>
  <si>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</si>
  <si>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</si>
  <si>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</si>
  <si>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</si>
  <si>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</si>
  <si>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</si>
  <si>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</si>
  <si>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</si>
  <si>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</si>
  <si>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</si>
  <si>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</si>
  <si>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</si>
  <si>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</si>
  <si>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</si>
  <si>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</si>
  <si>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</si>
  <si>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</si>
  <si>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</si>
  <si>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</si>
  <si>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</si>
  <si>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</si>
  <si>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</si>
  <si>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</si>
  <si>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</si>
  <si>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</si>
  <si>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</si>
  <si>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</si>
  <si>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</si>
  <si>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</si>
  <si>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</si>
  <si>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</si>
  <si>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</si>
  <si>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</si>
  <si>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</si>
  <si>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</si>
  <si>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</si>
  <si>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</si>
  <si>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</si>
  <si>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</si>
  <si>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</si>
  <si>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</si>
  <si>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</si>
  <si>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</si>
  <si>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</si>
  <si>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</si>
  <si>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</si>
  <si>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</si>
  <si>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</si>
  <si>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</si>
  <si>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</si>
  <si>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</si>
  <si>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</si>
  <si>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</si>
  <si>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</si>
  <si>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</si>
  <si>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</si>
  <si>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</si>
  <si>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</si>
  <si>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</si>
  <si>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</si>
  <si>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</si>
  <si>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</si>
  <si>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</si>
  <si>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</si>
  <si>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</si>
  <si>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</si>
  <si>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</si>
  <si>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</si>
  <si>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</si>
  <si>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</si>
  <si>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</si>
  <si>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</si>
  <si>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</si>
  <si>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</si>
  <si>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</si>
  <si>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</si>
  <si>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</si>
  <si>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</si>
  <si>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</si>
  <si>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</si>
  <si>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</si>
  <si>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</si>
  <si>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</si>
  <si>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</si>
  <si>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</si>
  <si>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</si>
  <si>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</si>
  <si>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</si>
  <si>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</si>
  <si>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</si>
  <si>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</si>
  <si>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</si>
  <si>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</si>
  <si>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</si>
  <si>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</si>
  <si>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</si>
  <si>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</si>
  <si>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</si>
  <si>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</si>
  <si>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</si>
  <si>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</si>
  <si>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</si>
  <si>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</si>
  <si>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</si>
  <si>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</si>
  <si>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</si>
  <si>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</si>
  <si>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</si>
  <si>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</si>
  <si>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</si>
  <si>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</si>
  <si>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</si>
  <si>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</si>
  <si>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</si>
  <si>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</si>
  <si>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</si>
  <si>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</si>
  <si>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</si>
  <si>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</si>
  <si>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</si>
  <si>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</si>
  <si>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</si>
  <si>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</si>
  <si>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</si>
  <si>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</si>
  <si>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</si>
  <si>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</si>
  <si>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</si>
  <si>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</si>
  <si>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</si>
  <si>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</si>
  <si>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</si>
  <si>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</si>
  <si>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</si>
  <si>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</si>
  <si>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</si>
  <si>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</si>
  <si>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</si>
  <si>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</si>
  <si>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</si>
  <si>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</si>
  <si>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</si>
  <si>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</si>
  <si>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</si>
  <si>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</si>
  <si>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</si>
  <si>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</si>
  <si>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</si>
  <si>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</si>
  <si>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</si>
  <si>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</si>
  <si>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</si>
  <si>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</si>
  <si>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</si>
  <si>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</si>
  <si>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</si>
  <si>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</si>
  <si>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</si>
  <si>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</si>
  <si>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</si>
  <si>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</si>
  <si>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</si>
  <si>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</si>
  <si>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</si>
  <si>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</si>
  <si>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</si>
  <si>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</si>
  <si>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</si>
  <si>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</si>
  <si>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</si>
  <si>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</si>
  <si>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</si>
  <si>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</si>
  <si>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</si>
  <si>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</si>
  <si>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</si>
  <si>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</si>
  <si>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</si>
  <si>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</si>
  <si>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</si>
  <si>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</si>
  <si>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</si>
  <si>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</si>
  <si>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</si>
  <si>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</si>
  <si>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</si>
  <si>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</si>
  <si>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</si>
  <si>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</si>
  <si>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</si>
  <si>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</si>
  <si>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</si>
  <si>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</si>
  <si>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</si>
  <si>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</si>
  <si>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</si>
  <si>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</si>
  <si>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</si>
  <si>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</si>
  <si>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</si>
  <si>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</si>
  <si>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</si>
  <si>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</si>
  <si>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</si>
  <si>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</si>
  <si>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</si>
  <si>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</si>
  <si>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</si>
  <si>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</si>
  <si>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</si>
  <si>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</si>
  <si>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</si>
  <si>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</si>
  <si>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</si>
  <si>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</si>
  <si>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</si>
  <si>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</si>
  <si>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</si>
  <si>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</si>
  <si>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</si>
  <si>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</si>
  <si>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</si>
  <si>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</si>
  <si>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</si>
  <si>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</si>
  <si>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</si>
  <si>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</si>
  <si>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</si>
  <si>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</si>
  <si>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</si>
  <si>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</si>
  <si>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</si>
  <si>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</si>
  <si>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</si>
  <si>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</si>
  <si>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</si>
  <si>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</si>
  <si>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</si>
  <si>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</si>
  <si>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</si>
  <si>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</si>
  <si>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</si>
  <si>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</si>
  <si>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</si>
  <si>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</si>
  <si>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</si>
  <si>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</si>
  <si>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</si>
  <si>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</si>
  <si>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</si>
  <si>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</si>
  <si>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</si>
  <si>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</si>
  <si>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</si>
  <si>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</si>
  <si>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</si>
  <si>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</si>
  <si>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</si>
  <si>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</si>
  <si>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</si>
  <si>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</si>
  <si>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</si>
  <si>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</si>
  <si>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</si>
  <si>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</si>
  <si>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</si>
  <si>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</si>
  <si>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</si>
  <si>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</si>
  <si>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</si>
  <si>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</si>
  <si>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</si>
  <si>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</si>
  <si>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</si>
  <si>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</si>
  <si>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</si>
  <si>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</si>
  <si>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</si>
  <si>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</si>
  <si>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</si>
  <si>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</si>
  <si>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</si>
  <si>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</si>
  <si>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</si>
  <si>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</si>
  <si>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</si>
  <si>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</si>
  <si>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</si>
  <si>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</si>
  <si>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</si>
  <si>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</si>
  <si>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</si>
  <si>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</si>
  <si>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</si>
  <si>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</si>
  <si>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</si>
  <si>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</si>
  <si>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</si>
  <si>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</si>
  <si>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</si>
  <si>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</si>
  <si>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</si>
  <si>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</si>
  <si>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</si>
  <si>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</si>
  <si>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</si>
  <si>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</si>
  <si>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</si>
  <si>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</si>
  <si>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</si>
  <si>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</si>
  <si>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</si>
  <si>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</si>
  <si>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</si>
  <si>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</si>
  <si>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</si>
  <si>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</si>
  <si>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</si>
  <si>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</si>
  <si>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</si>
  <si>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</si>
  <si>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</si>
  <si>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</si>
  <si>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</si>
  <si>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</si>
  <si>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</si>
  <si>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</si>
  <si>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</si>
  <si>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</si>
  <si>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</si>
  <si>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</si>
  <si>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</si>
  <si>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</si>
  <si>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</si>
  <si>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</si>
  <si>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</si>
  <si>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</si>
  <si>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</si>
  <si>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</si>
  <si>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</si>
  <si>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</si>
  <si>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</si>
  <si>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</si>
  <si>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</si>
  <si>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</si>
  <si>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</si>
  <si>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</si>
  <si>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</si>
  <si>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</si>
  <si>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</si>
  <si>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</si>
  <si>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</si>
  <si>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</si>
  <si>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</si>
  <si>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</si>
  <si>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</si>
  <si>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</si>
  <si>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</si>
  <si>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</si>
  <si>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</si>
  <si>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</si>
  <si>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</si>
  <si>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</si>
  <si>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</si>
  <si>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</si>
  <si>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</si>
  <si>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</si>
  <si>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</si>
  <si>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</si>
  <si>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</si>
  <si>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</si>
  <si>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</si>
  <si>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</si>
  <si>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</si>
  <si>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</si>
  <si>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</si>
  <si>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</si>
  <si>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</si>
  <si>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</si>
  <si>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</si>
  <si>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</si>
  <si>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</si>
  <si>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</si>
  <si>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</si>
  <si>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</si>
  <si>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</si>
  <si>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</si>
  <si>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</si>
  <si>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</si>
  <si>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</si>
  <si>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</si>
  <si>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</si>
  <si>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</si>
  <si>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</si>
  <si>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</si>
  <si>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</si>
  <si>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</si>
  <si>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</si>
  <si>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</si>
  <si>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</si>
  <si>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</si>
  <si>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</si>
  <si>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</si>
  <si>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</si>
  <si>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</si>
  <si>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</si>
  <si>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</si>
  <si>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</si>
  <si>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</si>
  <si>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</si>
  <si>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</si>
  <si>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</si>
  <si>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</si>
  <si>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</si>
  <si>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</si>
  <si>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</si>
  <si>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</si>
  <si>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</si>
  <si>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</si>
  <si>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</si>
  <si>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</si>
  <si>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</si>
  <si>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</si>
  <si>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</si>
  <si>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</si>
  <si>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</si>
  <si>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</si>
  <si>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</si>
  <si>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</si>
  <si>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</si>
  <si>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</si>
  <si>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</si>
  <si>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</si>
  <si>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</si>
  <si>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</si>
  <si>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</si>
  <si>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</si>
  <si>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</si>
  <si>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</si>
  <si>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</si>
  <si>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</si>
  <si>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</si>
  <si>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</si>
  <si>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</si>
  <si>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</si>
  <si>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</si>
  <si>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</si>
  <si>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</si>
  <si>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</si>
  <si>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</si>
  <si>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</si>
  <si>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</si>
  <si>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</si>
  <si>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</si>
  <si>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</si>
  <si>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</si>
  <si>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</si>
  <si>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</si>
  <si>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</si>
  <si>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</si>
  <si>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</si>
  <si>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</si>
  <si>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</si>
  <si>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</si>
  <si>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</si>
  <si>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</si>
  <si>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</si>
  <si>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</si>
  <si>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</si>
  <si>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</si>
  <si>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</si>
  <si>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</si>
  <si>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</si>
  <si>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</si>
  <si>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</si>
  <si>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</si>
  <si>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</si>
  <si>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</si>
  <si>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</si>
  <si>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</si>
  <si>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</si>
  <si>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</si>
  <si>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</si>
  <si>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</si>
  <si>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</si>
  <si>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</si>
  <si>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</si>
  <si>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</si>
  <si>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</si>
  <si>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</si>
  <si>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</si>
  <si>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</si>
  <si>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</si>
  <si>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</si>
  <si>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</si>
  <si>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</si>
  <si>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</si>
  <si>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</si>
  <si>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</si>
  <si>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</si>
  <si>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</si>
  <si>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</si>
  <si>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</si>
  <si>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</si>
  <si>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</si>
  <si>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</si>
  <si>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</si>
  <si>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</si>
  <si>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</si>
  <si>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</si>
  <si>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</si>
  <si>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</si>
  <si>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</si>
  <si>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</si>
  <si>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</si>
  <si>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</si>
  <si>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</si>
  <si>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</si>
  <si>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</si>
  <si>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</si>
  <si>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</si>
  <si>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</si>
  <si>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</si>
  <si>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</si>
  <si>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</si>
  <si>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</si>
  <si>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</si>
  <si>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</si>
  <si>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</si>
  <si>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</si>
  <si>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</si>
  <si>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</si>
  <si>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</si>
  <si>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</si>
  <si>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</si>
  <si>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</si>
  <si>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</si>
  <si>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</si>
  <si>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</si>
  <si>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</si>
  <si>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</si>
  <si>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</si>
  <si>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</si>
  <si>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</si>
  <si>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</si>
  <si>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</si>
  <si>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</si>
  <si>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</si>
  <si>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</si>
  <si>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</si>
  <si>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</si>
  <si>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</si>
  <si>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</si>
  <si>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</si>
  <si>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</si>
  <si>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</si>
  <si>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</si>
  <si>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</si>
  <si>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</si>
  <si>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</si>
  <si>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</si>
  <si>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</si>
  <si>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</si>
  <si>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</si>
  <si>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</si>
  <si>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</si>
  <si>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</si>
  <si>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</si>
  <si>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</si>
  <si>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</si>
  <si>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</si>
  <si>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</si>
  <si>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</si>
  <si>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</si>
  <si>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</si>
  <si>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</si>
  <si>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</si>
  <si>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</si>
  <si>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</si>
  <si>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</si>
  <si>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</si>
  <si>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</si>
  <si>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</si>
  <si>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</si>
  <si>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</si>
  <si>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</si>
  <si>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</si>
  <si>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</si>
  <si>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</si>
  <si>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</si>
  <si>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</si>
  <si>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</si>
  <si>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</si>
  <si>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</si>
  <si>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</si>
  <si>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</si>
  <si>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</si>
  <si>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</si>
  <si>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</si>
  <si>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</si>
  <si>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</si>
  <si>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</si>
  <si>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</si>
  <si>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</si>
  <si>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</si>
  <si>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</si>
  <si>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</si>
  <si>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</si>
  <si>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</si>
  <si>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</si>
  <si>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</si>
  <si>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</si>
  <si>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</si>
  <si>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</si>
  <si>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</si>
  <si>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</si>
  <si>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</si>
  <si>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</si>
  <si>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</si>
  <si>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</si>
  <si>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</si>
  <si>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</si>
  <si>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</si>
  <si>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</si>
  <si>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</si>
  <si>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</si>
  <si>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</si>
  <si>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</si>
  <si>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</si>
  <si>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</si>
  <si>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</si>
  <si>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</si>
  <si>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</si>
  <si>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</si>
  <si>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</si>
  <si>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</si>
  <si>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</si>
  <si>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</si>
  <si>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</si>
  <si>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</si>
  <si>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</si>
  <si>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</si>
  <si>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</si>
  <si>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</si>
  <si>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</si>
  <si>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</si>
  <si>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</si>
  <si>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</si>
  <si>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</si>
  <si>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</si>
  <si>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</si>
  <si>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</si>
  <si>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</si>
  <si>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</si>
  <si>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</si>
  <si>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</si>
  <si>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</si>
  <si>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</si>
  <si>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</si>
  <si>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</si>
  <si>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</si>
  <si>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</si>
  <si>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</si>
  <si>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</si>
  <si>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</si>
  <si>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</si>
  <si>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</si>
  <si>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</si>
  <si>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</si>
  <si>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</si>
  <si>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</si>
  <si>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</si>
  <si>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</si>
  <si>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</si>
  <si>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</si>
  <si>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</si>
  <si>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</si>
  <si>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</si>
  <si>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</si>
  <si>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</si>
  <si>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</si>
  <si>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</si>
  <si>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</si>
  <si>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</si>
  <si>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</si>
  <si>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</si>
  <si>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</si>
  <si>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</si>
  <si>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</si>
  <si>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</si>
  <si>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</si>
  <si>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</si>
  <si>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</si>
  <si>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</si>
  <si>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</si>
  <si>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</si>
  <si>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</si>
  <si>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</si>
  <si>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</si>
  <si>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</si>
  <si>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</si>
  <si>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</si>
  <si>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</si>
  <si>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</si>
  <si>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</si>
  <si>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</si>
  <si>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</si>
  <si>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</si>
  <si>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</si>
  <si>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</si>
  <si>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</si>
  <si>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</si>
  <si>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</si>
  <si>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</si>
  <si>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</si>
  <si>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</si>
  <si>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</si>
  <si>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</si>
  <si>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</si>
  <si>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</si>
  <si>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</si>
  <si>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</si>
  <si>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</si>
  <si>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</si>
  <si>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</si>
  <si>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</si>
  <si>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</si>
  <si>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</si>
  <si>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</si>
  <si>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</si>
  <si>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</si>
  <si>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</si>
  <si>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</si>
  <si>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</si>
  <si>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</si>
  <si>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</si>
  <si>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</si>
  <si>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</si>
  <si>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</si>
  <si>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</si>
  <si>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</si>
  <si>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</si>
  <si>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</si>
  <si>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</si>
  <si>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</si>
  <si>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</si>
  <si>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</si>
  <si>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</si>
  <si>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</si>
  <si>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</si>
  <si>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</si>
  <si>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</si>
  <si>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</si>
  <si>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</si>
  <si>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</si>
  <si>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</si>
  <si>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</si>
  <si>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</si>
  <si>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</si>
  <si>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</si>
  <si>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</si>
  <si>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</si>
  <si>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</si>
  <si>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</si>
  <si>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</si>
  <si>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</si>
  <si>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</si>
  <si>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</si>
  <si>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</si>
  <si>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</si>
  <si>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</si>
  <si>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</si>
  <si>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</si>
  <si>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</si>
  <si>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</si>
  <si>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</si>
  <si>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</si>
  <si>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</si>
  <si>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</si>
  <si>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</si>
  <si>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</si>
  <si>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</si>
  <si>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</si>
  <si>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</si>
  <si>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</si>
  <si>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</si>
  <si>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</si>
  <si>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</si>
  <si>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</si>
  <si>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</si>
  <si>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</si>
  <si>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</si>
  <si>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</si>
  <si>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</si>
  <si>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</si>
  <si>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</si>
  <si>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</si>
  <si>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</si>
  <si>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</si>
  <si>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</si>
  <si>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</si>
  <si>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</si>
  <si>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</si>
  <si>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</si>
  <si>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</si>
  <si>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</si>
  <si>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</si>
  <si>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</si>
  <si>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</si>
  <si>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</si>
  <si>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</si>
  <si>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</si>
  <si>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</si>
  <si>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</si>
  <si>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</si>
  <si>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</si>
  <si>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</si>
  <si>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</si>
  <si>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</si>
  <si>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</si>
  <si>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</si>
  <si>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</si>
  <si>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</si>
  <si>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</si>
  <si>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</si>
  <si>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</si>
  <si>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</si>
  <si>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</si>
  <si>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</si>
  <si>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</si>
  <si>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</si>
  <si>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</si>
  <si>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</si>
  <si>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</si>
  <si>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</si>
  <si>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</si>
  <si>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</si>
  <si>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</si>
  <si>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</si>
  <si>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</si>
  <si>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</si>
  <si>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</si>
  <si>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</si>
  <si>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</si>
  <si>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</si>
  <si>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</si>
  <si>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</si>
  <si>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</si>
  <si>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</si>
  <si>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</si>
  <si>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</si>
  <si>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</si>
  <si>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</si>
  <si>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</si>
  <si>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</si>
  <si>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</si>
  <si>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</si>
  <si>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</si>
  <si>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</si>
  <si>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</si>
  <si>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</si>
  <si>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</si>
  <si>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</si>
  <si>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</si>
  <si>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</si>
  <si>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</si>
  <si>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</si>
  <si>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</si>
  <si>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</si>
  <si>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</si>
  <si>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</si>
  <si>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</si>
  <si>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</si>
  <si>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</si>
  <si>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</si>
  <si>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</si>
  <si>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</si>
  <si>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</si>
  <si>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</si>
  <si>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</si>
  <si>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</si>
  <si>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</si>
  <si>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</si>
  <si>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</si>
  <si>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</si>
  <si>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</si>
  <si>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</si>
  <si>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</si>
  <si>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</si>
  <si>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</si>
  <si>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</si>
  <si>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</si>
  <si>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</si>
  <si>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</si>
  <si>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</si>
  <si>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</si>
  <si>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</si>
  <si>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</si>
  <si>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</si>
  <si>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</si>
  <si>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</si>
  <si>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</si>
  <si>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</si>
  <si>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</si>
  <si>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</si>
  <si>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</si>
  <si>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</si>
  <si>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</si>
  <si>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</si>
  <si>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</si>
  <si>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</si>
  <si>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</si>
  <si>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</si>
  <si>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</si>
  <si>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</si>
  <si>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</si>
  <si>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</si>
  <si>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</si>
  <si>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</si>
  <si>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</si>
  <si>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</si>
  <si>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</si>
  <si>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</si>
  <si>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</si>
  <si>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</si>
  <si>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</si>
  <si>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</si>
  <si>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</si>
  <si>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</si>
  <si>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</si>
  <si>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</si>
  <si>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</si>
  <si>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</si>
  <si>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</si>
  <si>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</si>
  <si>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</si>
  <si>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</si>
  <si>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</si>
  <si>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</si>
  <si>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</si>
  <si>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</si>
  <si>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</si>
  <si>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</si>
  <si>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</si>
  <si>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</si>
  <si>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</si>
  <si>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</si>
  <si>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</si>
  <si>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</si>
  <si>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</si>
  <si>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</si>
  <si>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</si>
  <si>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</si>
  <si>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</si>
  <si>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</si>
  <si>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</si>
  <si>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</si>
  <si>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</si>
  <si>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</si>
  <si>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</si>
  <si>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</si>
  <si>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</si>
  <si>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</si>
  <si>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</si>
  <si>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</si>
  <si>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</si>
  <si>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</si>
  <si>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</si>
  <si>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</si>
  <si>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</si>
  <si>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</si>
  <si>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</si>
  <si>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</si>
  <si>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</si>
  <si>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</si>
  <si>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</si>
  <si>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</si>
  <si>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</si>
  <si>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</si>
  <si>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</si>
  <si>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</si>
  <si>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</si>
  <si>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</si>
  <si>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</si>
  <si>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</si>
  <si>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</si>
  <si>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</si>
  <si>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</si>
  <si>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</si>
  <si>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</si>
  <si>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</si>
  <si>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</si>
  <si>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</si>
  <si>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</si>
  <si>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</si>
  <si>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</si>
  <si>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</si>
  <si>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</si>
  <si>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</si>
  <si>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</si>
  <si>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</si>
  <si>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</si>
  <si>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</si>
  <si>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</si>
  <si>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</si>
  <si>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</si>
  <si>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</si>
  <si>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</si>
  <si>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</si>
  <si>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</si>
  <si>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</si>
  <si>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</si>
  <si>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</si>
  <si>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</si>
  <si>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</si>
  <si>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</si>
  <si>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</si>
  <si>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</si>
  <si>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</si>
  <si>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</si>
  <si>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</si>
  <si>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</si>
  <si>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</si>
  <si>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</si>
  <si>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</si>
  <si>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</si>
  <si>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</si>
  <si>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</si>
  <si>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</si>
  <si>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</si>
  <si>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</si>
  <si>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</si>
  <si>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</si>
  <si>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</si>
  <si>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</si>
  <si>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</si>
  <si>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</si>
  <si>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</si>
  <si>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</si>
  <si>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</si>
  <si>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</si>
  <si>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</si>
  <si>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</si>
  <si>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</si>
  <si>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</si>
  <si>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</si>
  <si>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</si>
  <si>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</si>
  <si>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</si>
  <si>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</si>
  <si>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</si>
  <si>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</si>
  <si>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</si>
  <si>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</si>
  <si>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</si>
  <si>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</si>
  <si>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</si>
  <si>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</si>
  <si>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</si>
  <si>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</si>
  <si>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</si>
  <si>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</si>
  <si>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</si>
  <si>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</si>
  <si>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</si>
  <si>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</si>
  <si>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</si>
  <si>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</si>
  <si>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</si>
  <si>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</si>
  <si>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</si>
  <si>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</si>
  <si>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</si>
  <si>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</si>
  <si>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</si>
  <si>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</si>
  <si>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</si>
  <si>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</si>
  <si>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</si>
  <si>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</si>
  <si>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</si>
  <si>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</si>
  <si>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</si>
  <si>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</si>
  <si>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</si>
  <si>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</si>
  <si>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</si>
  <si>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</si>
  <si>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</si>
  <si>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</si>
  <si>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</si>
  <si>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</si>
  <si>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</si>
  <si>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</si>
  <si>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</si>
  <si>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</si>
  <si>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</si>
  <si>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</si>
  <si>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</si>
  <si>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</si>
  <si>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</si>
  <si>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</si>
  <si>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</si>
  <si>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</si>
  <si>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</si>
  <si>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</si>
  <si>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</si>
  <si>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</si>
  <si>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</si>
  <si>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</si>
  <si>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</si>
  <si>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</si>
  <si>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</si>
  <si>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</si>
  <si>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</si>
  <si>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</si>
  <si>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</si>
  <si>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</si>
  <si>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</si>
  <si>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</si>
  <si>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</si>
  <si>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</si>
  <si>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</si>
  <si>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</si>
  <si>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</si>
  <si>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</si>
  <si>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</si>
  <si>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</si>
  <si>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</si>
  <si>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</si>
  <si>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</si>
  <si>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</si>
  <si>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</si>
  <si>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</si>
  <si>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</si>
  <si>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</si>
  <si>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</si>
  <si>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</si>
  <si>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</si>
  <si>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</si>
  <si>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</si>
  <si>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</si>
  <si>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</si>
  <si>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</si>
  <si>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</si>
  <si>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</si>
  <si>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</si>
  <si>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</si>
  <si>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</si>
  <si>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</si>
  <si>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</si>
  <si>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</si>
  <si>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</si>
  <si>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</si>
  <si>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</si>
  <si>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</si>
  <si>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</si>
  <si>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</si>
  <si>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</si>
  <si>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</si>
  <si>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</si>
  <si>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</si>
  <si>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</si>
  <si>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</si>
  <si>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</si>
  <si>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</si>
  <si>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</si>
  <si>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</si>
  <si>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</si>
  <si>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</si>
  <si>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</si>
  <si>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</si>
  <si>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</si>
  <si>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</si>
  <si>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</si>
  <si>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</si>
  <si>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</si>
  <si>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</si>
  <si>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</si>
  <si>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</si>
  <si>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</si>
  <si>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</si>
  <si>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</si>
  <si>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</si>
  <si>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</si>
  <si>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</si>
  <si>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</si>
  <si>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</si>
  <si>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</si>
  <si>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</si>
  <si>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</si>
  <si>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</si>
  <si>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</si>
  <si>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</si>
  <si>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</si>
  <si>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</si>
  <si>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</si>
  <si>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</si>
  <si>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</si>
  <si>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</si>
  <si>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</si>
  <si>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</si>
  <si>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</si>
  <si>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</si>
  <si>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</si>
  <si>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</si>
  <si>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</si>
  <si>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</si>
  <si>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</si>
  <si>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</si>
  <si>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</si>
  <si>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</si>
  <si>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</si>
  <si>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</si>
  <si>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</si>
  <si>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</si>
  <si>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</si>
  <si>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</si>
  <si>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</si>
  <si>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</si>
  <si>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</si>
  <si>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</si>
  <si>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</si>
  <si>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</si>
  <si>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</si>
  <si>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</si>
  <si>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</si>
  <si>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</si>
  <si>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</si>
  <si>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</si>
  <si>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</si>
  <si>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</si>
  <si>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</si>
  <si>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</si>
  <si>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</si>
  <si>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</si>
  <si>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</si>
  <si>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</si>
  <si>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</si>
  <si>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</si>
  <si>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</si>
  <si>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</si>
  <si>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</si>
  <si>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</si>
  <si>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</si>
  <si>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</si>
  <si>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</si>
  <si>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</si>
  <si>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</si>
  <si>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</si>
  <si>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</si>
  <si>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</si>
  <si>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</si>
  <si>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</si>
  <si>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</si>
  <si>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</si>
  <si>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</si>
  <si>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</si>
  <si>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</si>
  <si>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</si>
  <si>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</si>
  <si>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</si>
  <si>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</si>
  <si>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</si>
  <si>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</si>
  <si>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</si>
  <si>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</si>
  <si>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</si>
  <si>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</si>
  <si>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</si>
  <si>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</si>
  <si>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</si>
  <si>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</si>
  <si>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</si>
  <si>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</si>
  <si>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</si>
  <si>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</si>
  <si>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</si>
  <si>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</si>
  <si>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</si>
  <si>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</si>
  <si>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</si>
  <si>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</si>
  <si>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</si>
  <si>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</si>
  <si>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</si>
  <si>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</si>
  <si>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</si>
  <si>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</si>
  <si>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</si>
  <si>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</si>
  <si>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</si>
  <si>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</si>
  <si>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</si>
  <si>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</si>
  <si>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</si>
  <si>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</si>
  <si>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</si>
  <si>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</si>
  <si>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</si>
  <si>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</si>
  <si>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</si>
  <si>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</si>
  <si>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</si>
  <si>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</si>
  <si>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</si>
  <si>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</si>
  <si>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</si>
  <si>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</si>
  <si>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</si>
  <si>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</si>
  <si>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</si>
  <si>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</si>
  <si>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</si>
  <si>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</si>
  <si>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</si>
  <si>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</si>
  <si>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</si>
  <si>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</si>
  <si>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</si>
  <si>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</si>
  <si>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</si>
  <si>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</si>
  <si>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</si>
  <si>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</si>
  <si>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</si>
  <si>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</si>
  <si>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</si>
  <si>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</si>
  <si>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</si>
  <si>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</si>
  <si>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</si>
  <si>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</si>
  <si>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</si>
  <si>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</si>
  <si>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</si>
  <si>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</si>
  <si>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</si>
  <si>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</si>
  <si>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</si>
  <si>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</si>
  <si>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</si>
  <si>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</si>
  <si>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</si>
  <si>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</si>
  <si>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</si>
  <si>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</si>
  <si>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</si>
  <si>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</si>
  <si>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</si>
  <si>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</si>
  <si>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</si>
  <si>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</si>
  <si>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</si>
  <si>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</si>
  <si>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</si>
  <si>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</si>
  <si>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</si>
  <si>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</si>
  <si>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</si>
  <si>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</si>
  <si>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</si>
  <si>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</si>
  <si>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</si>
  <si>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</si>
  <si>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</si>
  <si>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</si>
  <si>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</si>
  <si>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</si>
  <si>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</si>
  <si>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</si>
  <si>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</si>
  <si>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</si>
  <si>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</si>
  <si>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</si>
  <si>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</si>
  <si>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</si>
  <si>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</si>
  <si>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</si>
  <si>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</si>
  <si>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</si>
  <si>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</si>
  <si>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</si>
  <si>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</si>
  <si>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</si>
  <si>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</si>
  <si>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</si>
  <si>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</si>
  <si>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</si>
  <si>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</si>
  <si>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</si>
  <si>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</si>
  <si>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</si>
  <si>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</si>
  <si>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</si>
  <si>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</si>
  <si>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</si>
  <si>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</si>
  <si>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</si>
  <si>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</si>
  <si>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</si>
  <si>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</si>
  <si>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</si>
  <si>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</si>
  <si>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</si>
  <si>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</si>
  <si>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</si>
  <si>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</si>
  <si>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</si>
  <si>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</si>
  <si>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</si>
  <si>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</si>
  <si>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</si>
  <si>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</si>
  <si>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</si>
  <si>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</si>
  <si>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</si>
  <si>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</si>
  <si>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</si>
  <si>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</si>
  <si>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</si>
  <si>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</si>
  <si>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</si>
  <si>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</si>
  <si>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</si>
  <si>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</si>
  <si>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</si>
  <si>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</si>
  <si>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</si>
  <si>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</si>
  <si>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</si>
  <si>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</si>
  <si>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</si>
  <si>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</si>
  <si>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</si>
  <si>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</si>
  <si>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</si>
  <si>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</si>
  <si>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</si>
  <si>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</si>
  <si>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</si>
  <si>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</si>
  <si>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</si>
  <si>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</si>
  <si>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</si>
  <si>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</si>
  <si>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</si>
  <si>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</si>
  <si>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</si>
  <si>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</si>
  <si>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</si>
  <si>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</si>
  <si>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</si>
  <si>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</si>
  <si>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</si>
  <si>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</si>
  <si>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</si>
  <si>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</si>
  <si>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</si>
  <si>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</si>
  <si>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</si>
  <si>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</si>
  <si>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</si>
  <si>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</si>
  <si>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</si>
  <si>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</si>
  <si>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</si>
  <si>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</si>
  <si>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</si>
  <si>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</si>
  <si>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</si>
  <si>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</si>
  <si>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</si>
  <si>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</si>
  <si>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</si>
  <si>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</si>
  <si>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</si>
  <si>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</si>
  <si>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</si>
  <si>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</si>
  <si>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</si>
  <si>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</si>
  <si>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</si>
  <si>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</si>
  <si>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</si>
  <si>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</si>
  <si>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</si>
  <si>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</si>
  <si>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</si>
  <si>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</si>
  <si>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</si>
  <si>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</si>
  <si>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</si>
  <si>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</si>
  <si>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</si>
  <si>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</si>
  <si>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</si>
  <si>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</si>
  <si>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</si>
  <si>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</si>
  <si>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</si>
  <si>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</si>
  <si>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</si>
  <si>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</si>
  <si>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</si>
  <si>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</si>
  <si>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</si>
  <si>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</si>
  <si>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</si>
  <si>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</si>
  <si>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</si>
  <si>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</si>
  <si>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</si>
  <si>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</si>
  <si>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</si>
  <si>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</si>
  <si>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</si>
  <si>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</si>
  <si>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</si>
  <si>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</si>
  <si>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</si>
  <si>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</si>
  <si>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</si>
  <si>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</si>
  <si>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</si>
  <si>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</si>
  <si>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</si>
  <si>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</si>
  <si>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</si>
  <si>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</si>
  <si>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</si>
  <si>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</si>
  <si>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</si>
  <si>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</si>
  <si>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</si>
  <si>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</si>
  <si>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</si>
  <si>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</si>
  <si>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</si>
  <si>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</si>
  <si>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</si>
  <si>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</si>
  <si>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</si>
  <si>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</si>
  <si>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</si>
  <si>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</si>
  <si>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</si>
  <si>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</si>
  <si>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</si>
  <si>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</si>
  <si>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</si>
  <si>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</si>
  <si>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</si>
  <si>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</si>
  <si>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</si>
  <si>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</si>
  <si>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</si>
  <si>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</si>
  <si>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</si>
  <si>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</si>
  <si>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</si>
  <si>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</si>
  <si>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</si>
  <si>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</si>
  <si>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</si>
  <si>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</si>
  <si>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</si>
  <si>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</si>
  <si>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</si>
  <si>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</si>
  <si>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</si>
  <si>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</si>
  <si>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</si>
  <si>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</si>
  <si>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</si>
  <si>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</si>
  <si>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</si>
  <si>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</si>
  <si>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</si>
  <si>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</si>
  <si>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</si>
  <si>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</si>
  <si>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</si>
  <si>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</si>
  <si>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</si>
  <si>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</si>
  <si>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</si>
  <si>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</si>
  <si>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</si>
  <si>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</si>
  <si>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</si>
  <si>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</si>
  <si>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</si>
  <si>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</si>
  <si>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</si>
  <si>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</si>
  <si>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</si>
  <si>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</si>
  <si>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</si>
  <si>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</si>
  <si>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</si>
  <si>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</si>
  <si>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</si>
  <si>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</si>
  <si>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</si>
  <si>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</si>
  <si>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</si>
  <si>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</si>
  <si>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</si>
  <si>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</si>
  <si>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</si>
  <si>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</si>
  <si>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</si>
  <si>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</si>
  <si>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</si>
  <si>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</si>
  <si>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</si>
  <si>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</si>
  <si>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</si>
  <si>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</si>
  <si>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</si>
  <si>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</si>
  <si>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</si>
  <si>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</si>
  <si>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</si>
  <si>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</si>
  <si>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</si>
  <si>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</si>
  <si>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</si>
  <si>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</si>
  <si>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</si>
  <si>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</si>
  <si>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</si>
  <si>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</si>
  <si>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</si>
  <si>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</si>
  <si>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</si>
  <si>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</si>
  <si>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</si>
  <si>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</si>
  <si>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</si>
  <si>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</si>
  <si>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</si>
  <si>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</si>
  <si>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</si>
  <si>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</si>
  <si>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</si>
  <si>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</si>
  <si>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</si>
  <si>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</si>
  <si>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</si>
  <si>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</si>
  <si>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</si>
  <si>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</si>
  <si>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</si>
  <si>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</si>
  <si>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</si>
  <si>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</si>
  <si>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</si>
  <si>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</si>
  <si>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</si>
  <si>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</si>
  <si>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</si>
  <si>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</si>
  <si>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</si>
  <si>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</si>
  <si>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</si>
  <si>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</si>
  <si>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</si>
  <si>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</si>
  <si>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</si>
  <si>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</si>
  <si>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</si>
  <si>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</si>
  <si>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</si>
  <si>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</si>
  <si>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</si>
  <si>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</si>
  <si>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</si>
  <si>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</si>
  <si>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</si>
  <si>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</si>
  <si>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</si>
  <si>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</si>
  <si>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</si>
  <si>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</si>
  <si>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</si>
  <si>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</si>
  <si>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</si>
  <si>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</si>
  <si>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</si>
  <si>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</si>
  <si>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</si>
  <si>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</si>
  <si>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</si>
  <si>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</si>
  <si>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</si>
  <si>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</si>
  <si>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</si>
  <si>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</si>
  <si>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</si>
  <si>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</si>
  <si>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</si>
  <si>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</si>
  <si>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</si>
  <si>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</si>
  <si>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</si>
  <si>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</si>
  <si>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</si>
  <si>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</si>
  <si>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</si>
  <si>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</si>
  <si>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</si>
  <si>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</si>
  <si>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</si>
  <si>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</si>
  <si>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</si>
  <si>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</si>
  <si>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</si>
  <si>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</si>
  <si>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</si>
  <si>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</si>
  <si>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</si>
  <si>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</si>
  <si>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</si>
  <si>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</si>
  <si>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</si>
  <si>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</si>
  <si>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</si>
  <si>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</si>
  <si>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</si>
  <si>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</si>
  <si>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</si>
  <si>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</si>
  <si>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</si>
  <si>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</si>
  <si>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</si>
  <si>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</si>
  <si>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</si>
  <si>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</si>
  <si>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</si>
  <si>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</si>
  <si>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</si>
  <si>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</si>
  <si>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</si>
  <si>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</si>
  <si>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</si>
  <si>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</si>
  <si>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</si>
  <si>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</si>
  <si>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</si>
  <si>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</si>
  <si>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</si>
  <si>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</si>
  <si>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</si>
  <si>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</si>
  <si>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</si>
  <si>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</si>
  <si>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</si>
  <si>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</si>
  <si>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</si>
  <si>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</si>
  <si>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</si>
  <si>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</si>
  <si>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</si>
  <si>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</si>
  <si>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</si>
  <si>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</si>
  <si>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</si>
  <si>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</si>
  <si>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</si>
  <si>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</si>
  <si>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</si>
  <si>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</si>
  <si>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</si>
  <si>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</si>
  <si>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</si>
  <si>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</si>
  <si>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</si>
  <si>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</si>
  <si>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</si>
  <si>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</si>
  <si>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</si>
  <si>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</si>
  <si>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</si>
  <si>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</si>
  <si>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</si>
  <si>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</si>
  <si>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</si>
  <si>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</si>
  <si>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</si>
  <si>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</si>
  <si>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</si>
  <si>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</si>
  <si>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</si>
  <si>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</si>
  <si>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</si>
  <si>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</si>
  <si>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</si>
  <si>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</si>
  <si>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</si>
  <si>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</si>
  <si>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</si>
  <si>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</si>
  <si>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</si>
  <si>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</si>
  <si>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</si>
  <si>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</si>
  <si>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</si>
  <si>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</si>
  <si>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</si>
  <si>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</si>
  <si>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</si>
  <si>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</si>
  <si>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</si>
  <si>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</si>
  <si>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</si>
  <si>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</si>
  <si>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</si>
  <si>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</si>
  <si>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</si>
  <si>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</si>
  <si>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</si>
  <si>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</si>
  <si>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</si>
  <si>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</si>
  <si>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</si>
  <si>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</si>
  <si>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</si>
  <si>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</si>
  <si>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</si>
  <si>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</si>
  <si>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</si>
  <si>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</si>
  <si>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</si>
  <si>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</si>
  <si>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</si>
  <si>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</si>
  <si>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</si>
  <si>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</si>
  <si>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</si>
  <si>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</si>
  <si>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</si>
  <si>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</si>
  <si>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</si>
  <si>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</si>
  <si>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</si>
  <si>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</si>
  <si>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</si>
  <si>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</si>
  <si>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</si>
  <si>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</si>
  <si>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</si>
  <si>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</si>
  <si>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</si>
  <si>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</si>
  <si>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</si>
  <si>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</si>
  <si>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</si>
  <si>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</si>
  <si>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</si>
  <si>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</si>
  <si>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</si>
  <si>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</si>
  <si>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</si>
  <si>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</si>
  <si>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</si>
  <si>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</si>
  <si>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</si>
  <si>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</si>
  <si>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</si>
  <si>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</si>
  <si>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</si>
  <si>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</si>
  <si>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</si>
  <si>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</si>
  <si>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</si>
  <si>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</si>
  <si>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</si>
  <si>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</si>
  <si>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</si>
  <si>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</si>
  <si>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</si>
  <si>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</si>
  <si>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</si>
  <si>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</si>
  <si>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</si>
  <si>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</si>
  <si>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</si>
  <si>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</si>
  <si>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</si>
  <si>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</si>
  <si>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</si>
  <si>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</si>
  <si>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</si>
  <si>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</si>
  <si>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</si>
  <si>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</si>
  <si>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</si>
  <si>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</si>
  <si>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</si>
  <si>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</si>
  <si>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</si>
  <si>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</si>
  <si>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</si>
  <si>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</si>
  <si>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</si>
  <si>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</si>
  <si>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</si>
  <si>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</si>
  <si>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</si>
  <si>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</si>
  <si>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</si>
  <si>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</si>
  <si>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</si>
  <si>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</si>
  <si>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</si>
  <si>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</si>
  <si>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</si>
  <si>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</si>
  <si>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</si>
  <si>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</si>
  <si>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</si>
  <si>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</si>
  <si>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</si>
  <si>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</si>
  <si>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</si>
  <si>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</si>
  <si>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</si>
  <si>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</si>
  <si>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</si>
  <si>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</si>
  <si>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</si>
  <si>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</si>
  <si>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</si>
  <si>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</si>
  <si>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</si>
  <si>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</si>
  <si>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</si>
  <si>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</si>
  <si>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</si>
  <si>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</si>
  <si>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</si>
  <si>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</si>
  <si>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</si>
  <si>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</si>
  <si>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</si>
  <si>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</si>
  <si>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</si>
  <si>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</si>
  <si>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</si>
  <si>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</si>
  <si>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</si>
  <si>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</si>
  <si>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</si>
  <si>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</si>
  <si>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</si>
  <si>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</si>
  <si>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</si>
  <si>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</si>
  <si>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</si>
  <si>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</si>
  <si>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</si>
  <si>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</si>
  <si>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</si>
  <si>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</si>
  <si>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</si>
  <si>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</si>
  <si>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</si>
  <si>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</si>
  <si>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</si>
  <si>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</si>
  <si>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</si>
  <si>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</si>
  <si>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</si>
  <si>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</si>
  <si>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</si>
  <si>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</si>
  <si>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</si>
  <si>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</si>
  <si>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</si>
  <si>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</si>
  <si>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</si>
  <si>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</si>
  <si>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</si>
  <si>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</si>
  <si>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</si>
  <si>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</si>
  <si>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</si>
  <si>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</si>
  <si>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</si>
  <si>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</si>
  <si>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</si>
  <si>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</si>
  <si>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</si>
  <si>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</si>
  <si>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</si>
  <si>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</si>
  <si>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</si>
  <si>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</si>
  <si>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</si>
  <si>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</si>
  <si>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</si>
  <si>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</si>
  <si>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</si>
  <si>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</si>
  <si>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</si>
  <si>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</si>
  <si>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</si>
  <si>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</si>
  <si>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</si>
  <si>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</si>
  <si>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</si>
  <si>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</si>
  <si>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</si>
  <si>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</si>
  <si>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</si>
  <si>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</si>
  <si>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</si>
  <si>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</si>
  <si>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</si>
  <si>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</si>
  <si>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</si>
  <si>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</si>
  <si>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</si>
  <si>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</si>
  <si>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</si>
  <si>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</si>
  <si>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</si>
  <si>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</si>
  <si>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</si>
  <si>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</si>
  <si>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</si>
  <si>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</si>
  <si>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</si>
  <si>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</si>
  <si>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</si>
  <si>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</si>
  <si>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</si>
  <si>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</si>
  <si>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</si>
  <si>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</si>
  <si>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</si>
  <si>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</si>
  <si>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</si>
  <si>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</si>
  <si>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</si>
  <si>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</si>
  <si>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</si>
  <si>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</si>
  <si>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</si>
  <si>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</si>
  <si>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</si>
  <si>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</si>
  <si>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</si>
  <si>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</si>
  <si>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</si>
  <si>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</si>
  <si>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</si>
  <si>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</si>
  <si>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</si>
  <si>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</si>
  <si>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</si>
  <si>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</si>
  <si>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</si>
  <si>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</si>
  <si>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</si>
  <si>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</si>
  <si>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</si>
  <si>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</si>
  <si>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</si>
  <si>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</si>
  <si>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</si>
  <si>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</si>
  <si>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</si>
  <si>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</si>
  <si>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</si>
  <si>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</si>
  <si>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</si>
  <si>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</si>
  <si>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</si>
  <si>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</si>
  <si>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</si>
  <si>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</si>
  <si>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</si>
  <si>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</si>
  <si>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</si>
  <si>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</si>
  <si>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</si>
  <si>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</si>
  <si>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</si>
  <si>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</si>
  <si>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</si>
  <si>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</si>
  <si>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</si>
  <si>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</si>
  <si>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</si>
  <si>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</si>
  <si>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</si>
  <si>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</si>
  <si>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</si>
  <si>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</si>
  <si>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</si>
  <si>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</si>
  <si>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</si>
  <si>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</si>
  <si>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</si>
  <si>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</si>
  <si>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</si>
  <si>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</si>
  <si>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</si>
  <si>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</si>
  <si>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</si>
  <si>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</si>
  <si>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</si>
  <si>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</si>
  <si>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</si>
  <si>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</si>
  <si>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</si>
  <si>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</si>
  <si>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</si>
  <si>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</si>
  <si>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</si>
  <si>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</si>
  <si>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</si>
  <si>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</si>
  <si>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</si>
  <si>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</si>
  <si>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</si>
  <si>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</si>
  <si>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</si>
  <si>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</si>
  <si>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</si>
  <si>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</si>
  <si>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</si>
  <si>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</si>
  <si>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</si>
  <si>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</si>
  <si>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</si>
  <si>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</si>
  <si>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</si>
  <si>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</si>
  <si>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</si>
  <si>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</si>
  <si>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</si>
  <si>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</si>
  <si>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</si>
  <si>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</si>
  <si>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</si>
  <si>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</si>
  <si>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</si>
  <si>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</si>
  <si>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</si>
  <si>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</si>
  <si>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</si>
  <si>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</si>
  <si>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</si>
  <si>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</si>
  <si>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</si>
  <si>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</si>
  <si>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</si>
  <si>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</si>
  <si>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</si>
  <si>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</si>
  <si>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</si>
  <si>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</si>
  <si>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</si>
  <si>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</si>
  <si>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</si>
  <si>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</si>
  <si>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</si>
  <si>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</si>
  <si>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</si>
  <si>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</si>
  <si>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</si>
  <si>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</si>
  <si>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</si>
  <si>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</si>
  <si>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</si>
  <si>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</si>
  <si>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</si>
  <si>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</si>
  <si>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</si>
  <si>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</si>
  <si>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</si>
  <si>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</si>
  <si>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</si>
  <si>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</si>
  <si>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</si>
  <si>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</si>
  <si>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</si>
  <si>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</si>
  <si>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</si>
  <si>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</si>
  <si>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</si>
  <si>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</si>
  <si>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</si>
  <si>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</si>
  <si>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</si>
  <si>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</si>
  <si>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</si>
  <si>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</si>
  <si>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</si>
  <si>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</si>
  <si>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</si>
  <si>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</si>
  <si>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</si>
  <si>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</si>
  <si>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</si>
  <si>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</si>
  <si>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</si>
  <si>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</si>
  <si>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</si>
  <si>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</si>
  <si>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</si>
  <si>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</si>
  <si>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</si>
  <si>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</si>
  <si>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</si>
  <si>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</si>
  <si>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</si>
  <si>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</si>
  <si>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</si>
  <si>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</si>
  <si>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</si>
  <si>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</si>
  <si>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</si>
  <si>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</si>
  <si>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</si>
  <si>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</si>
  <si>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</si>
  <si>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</si>
  <si>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</si>
  <si>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</si>
  <si>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</si>
  <si>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</si>
  <si>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</si>
  <si>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</si>
  <si>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</si>
  <si>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</si>
  <si>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</si>
  <si>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</si>
  <si>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</si>
  <si>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</si>
  <si>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</si>
  <si>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</si>
  <si>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</si>
  <si>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</si>
  <si>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</si>
  <si>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</si>
  <si>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</si>
  <si>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</si>
  <si>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</si>
  <si>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</si>
  <si>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</si>
  <si>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</si>
  <si>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</si>
  <si>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</si>
  <si>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</si>
  <si>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</si>
  <si>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</si>
  <si>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</si>
  <si>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</si>
  <si>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</si>
  <si>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</si>
  <si>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</si>
  <si>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</si>
  <si>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</si>
  <si>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</si>
  <si>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</si>
  <si>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</si>
  <si>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</si>
  <si>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</si>
  <si>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</si>
  <si>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</si>
  <si>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</si>
  <si>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</si>
  <si>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</si>
  <si>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</si>
  <si>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</si>
  <si>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</si>
  <si>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</si>
  <si>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</si>
  <si>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</si>
  <si>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</si>
  <si>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</si>
  <si>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</si>
  <si>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</si>
  <si>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</si>
  <si>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</si>
  <si>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</si>
  <si>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</si>
  <si>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</si>
  <si>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</si>
  <si>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</si>
  <si>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</si>
  <si>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</si>
  <si>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</si>
  <si>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</si>
  <si>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</si>
  <si>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</si>
  <si>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</si>
  <si>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</si>
  <si>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</si>
  <si>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</si>
  <si>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</si>
  <si>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</si>
  <si>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</si>
  <si>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</si>
  <si>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</si>
  <si>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</si>
  <si>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</si>
  <si>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</si>
  <si>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</si>
  <si>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</si>
  <si>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</si>
  <si>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</si>
  <si>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</si>
  <si>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</si>
  <si>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</si>
  <si>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</si>
  <si>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</si>
  <si>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</si>
  <si>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</si>
  <si>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</si>
  <si>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</si>
  <si>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</si>
  <si>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</si>
  <si>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</si>
  <si>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</si>
  <si>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</si>
  <si>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</si>
  <si>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</si>
  <si>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</si>
  <si>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</si>
  <si>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</si>
  <si>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</si>
  <si>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</si>
  <si>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</si>
  <si>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</si>
  <si>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</si>
  <si>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</si>
  <si>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</si>
  <si>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</si>
  <si>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</si>
  <si>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</si>
  <si>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</si>
  <si>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</si>
  <si>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</si>
  <si>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</si>
  <si>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</si>
  <si>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</si>
  <si>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</si>
  <si>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</si>
  <si>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</si>
  <si>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</si>
  <si>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</si>
  <si>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</si>
  <si>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</si>
  <si>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</si>
  <si>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</si>
  <si>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</si>
  <si>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</si>
  <si>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</si>
  <si>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</si>
  <si>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</si>
  <si>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</si>
  <si>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</si>
  <si>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</si>
  <si>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</si>
  <si>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</si>
  <si>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</si>
  <si>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</si>
  <si>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</si>
  <si>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</si>
  <si>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</si>
  <si>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</si>
  <si>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</si>
  <si>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</si>
  <si>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</si>
  <si>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</si>
  <si>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</si>
  <si>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</si>
  <si>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</si>
  <si>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</si>
  <si>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</si>
  <si>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</si>
  <si>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</si>
  <si>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</si>
  <si>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</si>
  <si>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</si>
  <si>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</si>
  <si>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</si>
  <si>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</si>
  <si>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</si>
  <si>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</si>
  <si>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</si>
  <si>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</si>
  <si>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</si>
  <si>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</si>
  <si>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</si>
  <si>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</si>
  <si>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</si>
  <si>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</si>
  <si>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</si>
  <si>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</si>
  <si>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</si>
  <si>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</si>
  <si>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</si>
  <si>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</si>
  <si>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</si>
  <si>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</si>
  <si>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</si>
  <si>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</si>
  <si>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</si>
  <si>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</si>
  <si>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</si>
  <si>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</si>
  <si>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</si>
  <si>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</si>
  <si>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</si>
  <si>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</si>
  <si>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</si>
  <si>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</si>
  <si>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</si>
  <si>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</si>
  <si>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</si>
  <si>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</si>
  <si>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</si>
  <si>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</si>
  <si>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</si>
  <si>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</si>
  <si>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</si>
  <si>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</si>
  <si>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</si>
  <si>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</si>
  <si>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</si>
  <si>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</si>
  <si>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</si>
  <si>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</si>
  <si>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</si>
  <si>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</si>
  <si>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</si>
  <si>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</si>
  <si>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</si>
  <si>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</si>
  <si>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</si>
  <si>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</si>
  <si>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</si>
  <si>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</si>
  <si>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</si>
  <si>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</si>
  <si>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</si>
  <si>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</si>
  <si>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</si>
  <si>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</si>
  <si>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</si>
  <si>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</si>
  <si>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</si>
  <si>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</si>
  <si>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</si>
  <si>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</si>
  <si>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</si>
  <si>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</si>
  <si>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</si>
  <si>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</si>
  <si>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</si>
  <si>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</si>
  <si>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</si>
  <si>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</si>
  <si>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</si>
  <si>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</si>
  <si>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</si>
  <si>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</si>
  <si>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</si>
  <si>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</si>
  <si>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</si>
  <si>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</si>
  <si>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</si>
  <si>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</si>
  <si>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</si>
  <si>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</si>
  <si>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</si>
  <si>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</si>
  <si>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</si>
  <si>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</si>
  <si>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</si>
  <si>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</si>
  <si>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</si>
  <si>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</si>
  <si>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</si>
  <si>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</si>
  <si>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</si>
  <si>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</si>
  <si>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</si>
  <si>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</si>
  <si>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</si>
  <si>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</si>
  <si>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</si>
  <si>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</si>
  <si>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</si>
  <si>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</si>
  <si>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</si>
  <si>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</si>
  <si>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</si>
  <si>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</si>
  <si>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</si>
  <si>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</si>
  <si>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</si>
  <si>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</si>
  <si>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</si>
  <si>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</si>
  <si>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</si>
  <si>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</si>
  <si>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</si>
  <si>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</si>
  <si>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</si>
  <si>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</si>
  <si>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</si>
  <si>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</si>
  <si>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</si>
  <si>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</si>
  <si>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</si>
  <si>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</si>
  <si>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</si>
  <si>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</si>
  <si>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</si>
  <si>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</si>
  <si>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</si>
  <si>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</si>
  <si>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</si>
  <si>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</si>
  <si>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</si>
  <si>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</si>
  <si>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</si>
  <si>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</si>
  <si>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</si>
  <si>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</si>
  <si>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</si>
  <si>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</si>
  <si>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</si>
  <si>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</si>
  <si>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</si>
  <si>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</si>
  <si>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</si>
  <si>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</si>
  <si>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</si>
  <si>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</si>
  <si>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</si>
  <si>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</si>
  <si>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</si>
  <si>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</si>
  <si>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</si>
  <si>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</si>
  <si>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</si>
  <si>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</si>
  <si>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</si>
  <si>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</si>
  <si>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</si>
  <si>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</si>
  <si>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</si>
  <si>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</si>
  <si>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</si>
  <si>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</si>
  <si>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</si>
  <si>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</si>
  <si>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</si>
  <si>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</si>
  <si>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</si>
  <si>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</si>
  <si>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</si>
  <si>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</si>
  <si>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</si>
  <si>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</si>
  <si>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</si>
  <si>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</si>
  <si>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</si>
  <si>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</si>
  <si>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</si>
  <si>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</si>
  <si>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</si>
  <si>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</si>
  <si>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</si>
  <si>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</si>
  <si>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</si>
  <si>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</si>
  <si>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</si>
  <si>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</si>
  <si>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</si>
  <si>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</si>
  <si>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</si>
  <si>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</si>
  <si>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</si>
  <si>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</si>
  <si>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</si>
  <si>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</si>
  <si>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</si>
  <si>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</si>
  <si>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</si>
  <si>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</si>
  <si>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</si>
  <si>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</si>
  <si>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</si>
  <si>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</si>
  <si>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</si>
  <si>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</si>
  <si>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</si>
  <si>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</si>
  <si>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</si>
  <si>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</si>
  <si>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</si>
  <si>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</si>
  <si>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</si>
  <si>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</si>
  <si>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</si>
  <si>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</si>
  <si>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</si>
  <si>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</si>
  <si>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</si>
  <si>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</si>
  <si>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</si>
  <si>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</si>
  <si>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</si>
  <si>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</si>
  <si>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</si>
  <si>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</si>
  <si>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</si>
  <si>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</si>
  <si>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</si>
  <si>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</si>
  <si>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</si>
  <si>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</si>
  <si>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</si>
  <si>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</si>
  <si>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</si>
  <si>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</si>
  <si>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</si>
  <si>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</si>
  <si>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</si>
  <si>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</si>
  <si>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</si>
  <si>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</si>
  <si>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</si>
  <si>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</si>
  <si>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</si>
  <si>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</si>
  <si>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</si>
  <si>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</si>
  <si>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</si>
  <si>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</si>
  <si>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</si>
  <si>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</si>
  <si>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</si>
  <si>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</si>
  <si>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</si>
  <si>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</si>
  <si>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</si>
  <si>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</si>
  <si>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</si>
  <si>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</si>
  <si>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</si>
  <si>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</si>
  <si>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</si>
  <si>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</si>
  <si>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</si>
  <si>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</si>
  <si>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</si>
  <si>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</si>
  <si>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</si>
  <si>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</si>
  <si>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</si>
  <si>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</si>
  <si>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</si>
  <si>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</si>
  <si>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</si>
  <si>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</si>
  <si>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</si>
  <si>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</si>
  <si>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</si>
  <si>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</si>
  <si>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</si>
  <si>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</si>
  <si>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</si>
  <si>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</si>
  <si>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</si>
  <si>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</si>
  <si>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</si>
  <si>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</si>
  <si>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</si>
  <si>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</si>
  <si>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</si>
  <si>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</si>
  <si>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</si>
  <si>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</si>
  <si>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</si>
  <si>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</si>
  <si>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</si>
  <si>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</si>
  <si>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</si>
  <si>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</si>
  <si>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</si>
  <si>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</si>
  <si>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</si>
  <si>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</si>
  <si>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</si>
  <si>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</si>
  <si>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</si>
  <si>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</si>
  <si>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</si>
  <si>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</si>
  <si>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</si>
  <si>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</si>
  <si>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</si>
  <si>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</si>
  <si>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</si>
  <si>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</si>
  <si>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</si>
  <si>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</si>
  <si>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</si>
  <si>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</si>
  <si>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</si>
  <si>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</si>
  <si>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</si>
  <si>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</si>
  <si>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</si>
  <si>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</si>
  <si>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</si>
  <si>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</si>
  <si>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</si>
  <si>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</si>
  <si>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</si>
  <si>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</si>
  <si>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</si>
  <si>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</si>
  <si>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</si>
  <si>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</si>
  <si>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</si>
  <si>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</si>
  <si>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</si>
  <si>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</si>
  <si>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</si>
  <si>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</si>
  <si>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</si>
  <si>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</si>
  <si>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</si>
  <si>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</si>
  <si>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</si>
  <si>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</si>
  <si>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</si>
  <si>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</si>
  <si>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</si>
  <si>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</si>
  <si>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</si>
  <si>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</si>
  <si>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</si>
  <si>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</si>
  <si>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</si>
  <si>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</si>
  <si>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</si>
  <si>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</si>
  <si>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</si>
  <si>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</si>
  <si>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</si>
  <si>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</si>
  <si>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</si>
  <si>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</si>
  <si>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</si>
  <si>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</si>
  <si>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</si>
  <si>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</si>
  <si>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</si>
  <si>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</si>
  <si>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</si>
  <si>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</si>
  <si>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</si>
  <si>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</si>
  <si>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</si>
  <si>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</si>
  <si>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</si>
  <si>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</si>
  <si>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</si>
  <si>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</si>
  <si>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</si>
  <si>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</si>
  <si>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</si>
  <si>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</si>
  <si>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</si>
  <si>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</si>
  <si>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</si>
  <si>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</si>
  <si>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</si>
  <si>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</si>
  <si>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</si>
  <si>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</si>
  <si>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</si>
  <si>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</si>
  <si>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</si>
  <si>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</si>
  <si>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</si>
  <si>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</si>
  <si>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</si>
  <si>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</si>
  <si>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</si>
  <si>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</si>
  <si>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</si>
  <si>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</si>
  <si>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</si>
  <si>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</si>
  <si>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</si>
  <si>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</si>
  <si>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</si>
  <si>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</si>
  <si>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</si>
  <si>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</si>
  <si>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</si>
  <si>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</si>
  <si>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</si>
  <si>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</si>
  <si>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</si>
  <si>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</si>
  <si>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</si>
  <si>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</si>
  <si>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</si>
  <si>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</si>
  <si>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</si>
  <si>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</si>
  <si>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</si>
  <si>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</si>
  <si>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</si>
  <si>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</si>
  <si>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</si>
  <si>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</si>
  <si>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</si>
  <si>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</si>
  <si>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</si>
  <si>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</si>
  <si>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</si>
  <si>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</si>
  <si>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</si>
  <si>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</si>
  <si>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</si>
  <si>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</si>
  <si>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</si>
  <si>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</si>
  <si>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</si>
  <si>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</si>
  <si>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</si>
  <si>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</si>
  <si>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</si>
  <si>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</si>
  <si>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</si>
  <si>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</si>
  <si>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</si>
  <si>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</si>
  <si>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</si>
  <si>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</si>
  <si>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</si>
  <si>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</si>
  <si>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</si>
  <si>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</si>
  <si>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</si>
  <si>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</si>
  <si>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</si>
  <si>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</si>
  <si>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</si>
  <si>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</si>
  <si>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</si>
  <si>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</si>
  <si>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</si>
  <si>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</si>
  <si>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</si>
  <si>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</si>
  <si>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</si>
  <si>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</si>
  <si>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</si>
  <si>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</si>
  <si>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</si>
  <si>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</si>
  <si>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</si>
  <si>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</si>
  <si>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</si>
  <si>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</si>
  <si>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</si>
  <si>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</si>
  <si>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</si>
  <si>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</si>
  <si>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</si>
  <si>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</si>
  <si>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</si>
  <si>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</si>
  <si>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</si>
  <si>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</si>
  <si>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</si>
  <si>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</si>
  <si>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</si>
  <si>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</si>
  <si>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</si>
  <si>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</si>
  <si>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</si>
  <si>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</si>
  <si>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</si>
  <si>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</si>
  <si>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</si>
  <si>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</si>
  <si>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</si>
  <si>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</si>
  <si>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</si>
  <si>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</si>
  <si>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</si>
  <si>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</si>
  <si>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</si>
  <si>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</si>
  <si>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</si>
  <si>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</si>
  <si>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</si>
  <si>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</si>
  <si>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</si>
  <si>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</si>
  <si>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</si>
  <si>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</si>
  <si>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</si>
  <si>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</si>
  <si>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</si>
  <si>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</si>
  <si>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</si>
  <si>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</si>
  <si>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</si>
  <si>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</si>
  <si>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</si>
  <si>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</si>
  <si>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</si>
  <si>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</si>
  <si>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</si>
  <si>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</si>
  <si>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</si>
  <si>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</si>
  <si>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</si>
  <si>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</si>
  <si>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</si>
  <si>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</si>
  <si>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</si>
  <si>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</si>
  <si>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</si>
  <si>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</si>
  <si>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</si>
  <si>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</si>
  <si>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</si>
  <si>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</si>
  <si>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</si>
  <si>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</si>
  <si>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</si>
  <si>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</si>
  <si>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</si>
  <si>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</si>
  <si>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</si>
  <si>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</si>
  <si>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</si>
  <si>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</si>
  <si>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</si>
  <si>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</si>
  <si>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</si>
  <si>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</si>
  <si>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</si>
  <si>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</si>
  <si>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</si>
  <si>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</si>
  <si>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</si>
  <si>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</si>
  <si>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</si>
  <si>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</si>
  <si>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</si>
  <si>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</si>
  <si>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</si>
  <si>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</si>
  <si>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</si>
  <si>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</si>
  <si>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</si>
  <si>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</si>
  <si>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</si>
  <si>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</si>
  <si>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</si>
  <si>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</si>
  <si>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</si>
  <si>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</si>
  <si>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</si>
  <si>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</si>
  <si>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</si>
  <si>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</si>
  <si>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</si>
  <si>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</si>
  <si>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</si>
  <si>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</si>
  <si>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</si>
  <si>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</si>
  <si>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</si>
  <si>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</si>
  <si>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</si>
  <si>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</si>
  <si>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</si>
  <si>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</si>
  <si>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</si>
  <si>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</si>
  <si>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</si>
  <si>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</si>
  <si>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</si>
  <si>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</si>
  <si>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</si>
  <si>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</si>
  <si>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</si>
  <si>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</si>
  <si>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</si>
  <si>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</si>
  <si>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</si>
  <si>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</si>
  <si>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</si>
  <si>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</si>
  <si>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</si>
  <si>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</si>
  <si>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</si>
  <si>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</si>
  <si>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</si>
  <si>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</si>
  <si>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</si>
  <si>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</si>
  <si>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</si>
  <si>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</si>
  <si>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</si>
  <si>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</si>
  <si>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</si>
  <si>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</si>
  <si>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</si>
  <si>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</si>
  <si>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</si>
  <si>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</si>
  <si>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</si>
  <si>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</si>
  <si>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</si>
  <si>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</si>
  <si>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</si>
  <si>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</si>
  <si>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</si>
  <si>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</si>
  <si>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</si>
  <si>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</si>
  <si>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</si>
  <si>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</si>
  <si>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</si>
  <si>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</si>
  <si>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</si>
  <si>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</si>
  <si>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</si>
  <si>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</si>
  <si>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</si>
  <si>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</si>
  <si>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</si>
  <si>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</si>
  <si>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</si>
  <si>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</si>
  <si>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</si>
  <si>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</si>
  <si>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</si>
  <si>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</si>
  <si>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</si>
  <si>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</si>
  <si>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</si>
  <si>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</si>
  <si>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</si>
  <si>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</si>
  <si>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</si>
  <si>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</si>
  <si>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</si>
  <si>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</si>
  <si>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</si>
  <si>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</si>
  <si>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</si>
  <si>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</si>
  <si>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</si>
  <si>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</si>
  <si>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</si>
  <si>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</si>
  <si>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</si>
  <si>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</si>
  <si>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</si>
  <si>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</si>
  <si>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</si>
  <si>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</si>
  <si>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</si>
  <si>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</si>
  <si>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</si>
  <si>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</si>
  <si>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</si>
  <si>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</si>
  <si>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</si>
  <si>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</si>
  <si>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</si>
  <si>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</si>
  <si>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</si>
  <si>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</si>
  <si>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</si>
  <si>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</si>
  <si>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</si>
  <si>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</si>
  <si>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</si>
  <si>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</si>
  <si>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</si>
  <si>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</si>
  <si>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</si>
  <si>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</si>
  <si>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</si>
  <si>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</si>
  <si>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</si>
  <si>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</si>
  <si>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</si>
  <si>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</si>
  <si>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</si>
  <si>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</si>
  <si>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</si>
  <si>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</si>
  <si>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</si>
  <si>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</si>
  <si>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</si>
  <si>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</si>
  <si>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</si>
  <si>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</si>
  <si>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</si>
  <si>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</si>
  <si>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</si>
  <si>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</si>
  <si>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</si>
  <si>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</si>
  <si>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</si>
  <si>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</si>
  <si>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</si>
  <si>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</si>
  <si>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</si>
  <si>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</si>
  <si>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</si>
  <si>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</si>
  <si>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</si>
  <si>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</si>
  <si>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</si>
  <si>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</si>
  <si>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</si>
  <si>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</si>
  <si>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</si>
  <si>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</si>
  <si>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</si>
  <si>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</si>
  <si>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</si>
  <si>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</si>
  <si>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</si>
  <si>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</si>
  <si>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</si>
  <si>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</si>
  <si>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</si>
  <si>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</si>
  <si>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</si>
  <si>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</si>
  <si>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</si>
  <si>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</si>
  <si>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</si>
  <si>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</si>
  <si>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</si>
  <si>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</si>
  <si>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</si>
  <si>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</si>
  <si>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</si>
  <si>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</si>
  <si>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</si>
  <si>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</si>
  <si>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</si>
  <si>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</si>
  <si>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</si>
  <si>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</si>
  <si>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</si>
  <si>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</si>
  <si>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</si>
  <si>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</si>
  <si>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</si>
  <si>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</si>
  <si>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</si>
  <si>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</si>
  <si>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</si>
  <si>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</si>
  <si>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</si>
  <si>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</si>
  <si>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</si>
  <si>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</si>
  <si>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</si>
  <si>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</si>
  <si>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</si>
  <si>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</si>
  <si>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</si>
  <si>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</si>
  <si>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</si>
  <si>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</si>
  <si>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</si>
  <si>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</si>
  <si>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</si>
  <si>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</si>
  <si>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</si>
  <si>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</si>
  <si>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</si>
  <si>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</si>
  <si>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</si>
  <si>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</si>
  <si>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</si>
  <si>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</si>
  <si>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</si>
  <si>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</si>
  <si>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</si>
  <si>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</si>
  <si>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</si>
  <si>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</si>
  <si>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</si>
  <si>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</si>
  <si>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</si>
  <si>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</si>
  <si>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</si>
  <si>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</si>
  <si>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</si>
  <si>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</si>
  <si>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</si>
  <si>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</si>
  <si>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</si>
  <si>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</si>
  <si>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</si>
  <si>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</si>
  <si>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</si>
  <si>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</si>
  <si>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</si>
  <si>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</si>
  <si>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</si>
  <si>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</si>
  <si>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</si>
  <si>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</si>
  <si>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</si>
  <si>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</si>
  <si>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</si>
  <si>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</si>
  <si>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</si>
  <si>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</si>
  <si>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</si>
  <si>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</si>
  <si>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</si>
  <si>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</si>
  <si>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</si>
  <si>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</si>
  <si>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</si>
  <si>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</si>
  <si>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</si>
  <si>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</si>
  <si>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</si>
  <si>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</si>
  <si>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</si>
  <si>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</si>
  <si>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</si>
  <si>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</si>
  <si>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</si>
  <si>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</si>
  <si>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</si>
  <si>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</si>
  <si>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</si>
  <si>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</si>
  <si>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</si>
  <si>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</si>
  <si>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</si>
  <si>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</si>
  <si>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</si>
  <si>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</si>
  <si>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</si>
  <si>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</si>
  <si>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</si>
  <si>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</si>
  <si>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</si>
  <si>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</si>
  <si>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</si>
  <si>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</si>
  <si>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</si>
  <si>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</si>
  <si>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</si>
  <si>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</si>
  <si>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</si>
  <si>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</si>
  <si>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</si>
  <si>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</si>
  <si>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</si>
  <si>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</si>
  <si>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</si>
  <si>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</si>
  <si>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</si>
  <si>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</si>
  <si>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</si>
  <si>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</si>
  <si>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</si>
  <si>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</si>
  <si>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</si>
  <si>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</si>
  <si>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</si>
  <si>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</si>
  <si>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</si>
  <si>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</si>
  <si>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</si>
  <si>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</si>
  <si>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</si>
  <si>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</si>
  <si>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</si>
  <si>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</si>
  <si>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</si>
  <si>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</si>
  <si>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</si>
  <si>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</si>
  <si>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</si>
  <si>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</si>
  <si>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</si>
  <si>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</si>
  <si>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</si>
  <si>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</si>
  <si>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</si>
  <si>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</si>
  <si>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</si>
  <si>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</si>
  <si>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</si>
  <si>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</si>
  <si>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</si>
  <si>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</si>
  <si>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</si>
  <si>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</si>
  <si>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</si>
  <si>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</si>
  <si>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</si>
  <si>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</si>
  <si>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</si>
  <si>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</si>
  <si>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</si>
  <si>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</si>
  <si>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</si>
  <si>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</si>
  <si>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</si>
  <si>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</si>
  <si>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</si>
  <si>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</si>
  <si>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</si>
  <si>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</si>
  <si>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</si>
  <si>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</si>
  <si>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</si>
  <si>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</si>
  <si>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</si>
  <si>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</si>
  <si>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</si>
  <si>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</si>
  <si>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</si>
  <si>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</si>
  <si>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</si>
  <si>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</si>
  <si>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</si>
  <si>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</si>
  <si>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</si>
  <si>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</si>
  <si>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</si>
  <si>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</si>
  <si>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</si>
  <si>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</si>
  <si>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</si>
  <si>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</si>
  <si>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</si>
  <si>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</si>
  <si>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</si>
  <si>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</si>
  <si>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</si>
  <si>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</si>
  <si>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</si>
  <si>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</si>
  <si>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</si>
  <si>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</si>
  <si>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</si>
  <si>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</si>
  <si>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</si>
  <si>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</si>
  <si>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</si>
  <si>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</si>
  <si>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</si>
  <si>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</si>
  <si>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</si>
  <si>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</si>
  <si>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</si>
  <si>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</si>
  <si>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</si>
  <si>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</si>
  <si>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</si>
  <si>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</si>
  <si>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</si>
  <si>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</si>
  <si>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</si>
  <si>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</si>
  <si>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</si>
  <si>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</si>
  <si>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</si>
  <si>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</si>
  <si>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</si>
  <si>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</si>
  <si>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</si>
  <si>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</si>
  <si>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</si>
  <si>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</si>
  <si>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</si>
  <si>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</si>
  <si>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</si>
  <si>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</si>
  <si>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</si>
  <si>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</si>
  <si>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</si>
  <si>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</si>
  <si>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</si>
  <si>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</si>
  <si>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</si>
  <si>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</si>
  <si>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</si>
  <si>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</si>
  <si>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</si>
  <si>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</si>
  <si>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</si>
  <si>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</si>
  <si>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</si>
  <si>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</si>
  <si>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</si>
  <si>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</si>
  <si>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</si>
  <si>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</si>
  <si>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</si>
  <si>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</si>
  <si>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</si>
  <si>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</si>
  <si>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</si>
  <si>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</si>
  <si>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</si>
  <si>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</si>
  <si>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</si>
  <si>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</si>
  <si>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</si>
  <si>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</si>
  <si>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</si>
  <si>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</si>
  <si>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</si>
  <si>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</si>
  <si>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</si>
  <si>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</si>
  <si>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</si>
  <si>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</si>
  <si>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</si>
  <si>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</si>
  <si>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</si>
  <si>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</si>
  <si>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</si>
  <si>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</si>
  <si>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</si>
  <si>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</si>
  <si>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</si>
  <si>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</si>
  <si>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</si>
  <si>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</si>
  <si>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</si>
  <si>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</si>
  <si>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</si>
  <si>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</si>
  <si>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</si>
  <si>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</si>
  <si>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</si>
  <si>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</si>
  <si>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</si>
  <si>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</si>
  <si>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</si>
  <si>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</si>
  <si>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</si>
  <si>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</si>
  <si>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</si>
  <si>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</si>
  <si>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</si>
  <si>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</si>
  <si>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</si>
  <si>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</si>
  <si>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</si>
  <si>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</si>
  <si>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</si>
  <si>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</si>
  <si>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</si>
  <si>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</si>
  <si>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</si>
  <si>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</si>
  <si>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</si>
  <si>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</si>
  <si>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</si>
  <si>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</si>
  <si>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</si>
  <si>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</si>
  <si>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</si>
  <si>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</si>
  <si>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</si>
  <si>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</si>
  <si>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</si>
  <si>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</si>
  <si>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</si>
  <si>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</si>
  <si>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</si>
  <si>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</si>
  <si>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</si>
  <si>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</si>
  <si>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</si>
  <si>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</si>
  <si>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</si>
  <si>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</si>
  <si>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</si>
  <si>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</si>
  <si>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</si>
  <si>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</si>
  <si>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</si>
  <si>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</si>
  <si>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</si>
  <si>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</si>
  <si>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</si>
  <si>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</si>
  <si>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</si>
  <si>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</si>
  <si>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</si>
  <si>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</si>
  <si>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</si>
  <si>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</si>
  <si>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</si>
  <si>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</si>
  <si>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</si>
  <si>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</si>
  <si>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</si>
  <si>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</si>
  <si>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</si>
  <si>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</si>
  <si>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</si>
  <si>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</si>
  <si>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</si>
  <si>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</si>
  <si>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</si>
  <si>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</si>
  <si>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</si>
  <si>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</si>
  <si>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</si>
  <si>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</si>
  <si>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</si>
  <si>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</si>
  <si>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</si>
  <si>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</si>
  <si>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</si>
  <si>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</si>
  <si>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</si>
  <si>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</si>
  <si>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</si>
  <si>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</si>
  <si>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</si>
  <si>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</si>
  <si>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</si>
  <si>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</si>
  <si>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</si>
  <si>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</si>
  <si>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</si>
  <si>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</si>
  <si>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</si>
  <si>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</si>
  <si>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</si>
  <si>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</si>
  <si>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</si>
  <si>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</si>
  <si>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</si>
  <si>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</si>
  <si>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</si>
  <si>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</si>
  <si>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</si>
  <si>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</si>
  <si>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</si>
  <si>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</si>
  <si>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</si>
  <si>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</si>
  <si>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</si>
  <si>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</si>
  <si>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</si>
  <si>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</si>
  <si>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</si>
  <si>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</si>
  <si>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</si>
  <si>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</si>
  <si>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</si>
  <si>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</si>
  <si>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</si>
  <si>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</si>
  <si>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</si>
  <si>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</si>
  <si>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</si>
  <si>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</si>
  <si>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</si>
  <si>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</si>
  <si>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</si>
  <si>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</si>
  <si>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</si>
  <si>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</si>
  <si>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</si>
  <si>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</si>
  <si>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</si>
  <si>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</si>
  <si>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</si>
  <si>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</si>
  <si>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</si>
  <si>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</si>
  <si>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</si>
  <si>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</si>
  <si>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</si>
  <si>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</si>
  <si>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</si>
  <si>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</si>
  <si>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</si>
  <si>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</si>
  <si>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</si>
  <si>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</si>
  <si>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</si>
  <si>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</si>
  <si>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</si>
  <si>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</si>
  <si>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</si>
  <si>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</si>
  <si>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</si>
  <si>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</si>
  <si>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</si>
  <si>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</si>
  <si>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</si>
  <si>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</si>
  <si>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</si>
  <si>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</si>
  <si>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</si>
  <si>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</si>
  <si>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</si>
  <si>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</si>
  <si>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</si>
  <si>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</si>
  <si>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</si>
  <si>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</si>
  <si>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</si>
  <si>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</si>
  <si>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</si>
  <si>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</si>
  <si>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</si>
  <si>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</si>
  <si>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</si>
  <si>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</si>
  <si>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</si>
  <si>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</si>
  <si>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</si>
  <si>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</si>
  <si>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</si>
  <si>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</si>
  <si>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</si>
  <si>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</si>
  <si>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</si>
  <si>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</si>
  <si>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</si>
  <si>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</si>
  <si>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</si>
  <si>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</si>
  <si>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</si>
  <si>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</si>
  <si>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</si>
  <si>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</si>
  <si>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</si>
  <si>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</si>
  <si>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</si>
  <si>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</si>
  <si>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</si>
  <si>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</si>
  <si>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</si>
  <si>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</si>
  <si>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</si>
  <si>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</si>
  <si>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</si>
  <si>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</si>
  <si>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</si>
  <si>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</si>
  <si>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</si>
  <si>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</si>
  <si>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</si>
  <si>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</si>
  <si>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</si>
  <si>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</si>
  <si>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</si>
  <si>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</si>
  <si>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</si>
  <si>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</si>
  <si>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</si>
  <si>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</si>
  <si>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</si>
  <si>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</si>
  <si>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</si>
  <si>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</si>
  <si>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</si>
  <si>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</si>
  <si>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</si>
  <si>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</si>
  <si>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</si>
  <si>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</si>
  <si>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</si>
  <si>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</si>
  <si>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</si>
  <si>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</si>
  <si>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</si>
  <si>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</si>
  <si>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</si>
  <si>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</si>
  <si>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</si>
  <si>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</si>
  <si>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</si>
  <si>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</si>
  <si>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</si>
  <si>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</si>
  <si>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</si>
  <si>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</si>
  <si>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</si>
  <si>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</si>
  <si>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</si>
  <si>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</si>
  <si>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</si>
  <si>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</si>
  <si>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</si>
  <si>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</si>
  <si>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</si>
  <si>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</si>
  <si>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</si>
  <si>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</si>
  <si>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</si>
  <si>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</si>
  <si>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</si>
  <si>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</si>
  <si>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</si>
  <si>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</si>
  <si>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</si>
  <si>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</si>
  <si>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</si>
  <si>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</si>
  <si>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</si>
  <si>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</si>
  <si>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</si>
  <si>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</si>
  <si>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</si>
  <si>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</si>
  <si>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</si>
  <si>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</si>
  <si>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</si>
  <si>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</si>
  <si>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</si>
  <si>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</si>
  <si>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</si>
  <si>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</si>
  <si>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</si>
  <si>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</si>
  <si>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</si>
  <si>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</si>
  <si>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</si>
  <si>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</si>
  <si>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</si>
  <si>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</si>
  <si>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</si>
  <si>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</si>
  <si>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</si>
  <si>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</si>
  <si>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</si>
  <si>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</si>
  <si>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</si>
  <si>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</si>
  <si>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</si>
  <si>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</si>
  <si>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</si>
  <si>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</si>
  <si>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</si>
  <si>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</si>
  <si>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</si>
  <si>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</si>
  <si>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</si>
  <si>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</si>
  <si>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</si>
  <si>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</si>
  <si>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</si>
  <si>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</si>
  <si>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</si>
  <si>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</si>
  <si>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</si>
  <si>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</si>
  <si>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</si>
  <si>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</si>
  <si>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</si>
  <si>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</si>
  <si>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</si>
  <si>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</si>
  <si>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</si>
  <si>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</si>
  <si>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</si>
  <si>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</si>
  <si>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</si>
  <si>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</si>
  <si>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</si>
  <si>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</si>
  <si>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</si>
  <si>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</si>
  <si>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</si>
  <si>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</si>
  <si>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</si>
  <si>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</si>
  <si>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</si>
  <si>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</si>
  <si>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</si>
  <si>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</si>
  <si>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</si>
  <si>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</si>
  <si>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</si>
  <si>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</si>
  <si>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</si>
  <si>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</si>
  <si>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</si>
  <si>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</si>
  <si>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</si>
  <si>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</si>
  <si>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</si>
  <si>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</si>
  <si>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</si>
  <si>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</si>
  <si>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</si>
  <si>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</si>
  <si>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</si>
  <si>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</si>
  <si>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</si>
  <si>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</si>
  <si>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</si>
  <si>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</si>
  <si>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</si>
  <si>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</si>
  <si>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</si>
  <si>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</si>
  <si>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</si>
  <si>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</si>
  <si>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</si>
  <si>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</si>
  <si>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</si>
  <si>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</si>
  <si>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</si>
  <si>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</si>
  <si>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</si>
  <si>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</si>
  <si>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</si>
  <si>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</si>
  <si>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</si>
  <si>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</si>
  <si>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</si>
  <si>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</si>
  <si>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</si>
  <si>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</si>
  <si>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</si>
  <si>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</si>
  <si>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</si>
  <si>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</si>
  <si>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</si>
  <si>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</si>
  <si>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</si>
  <si>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</si>
  <si>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</si>
  <si>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</si>
  <si>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</si>
  <si>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</si>
  <si>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</si>
  <si>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</si>
  <si>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</si>
  <si>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</si>
  <si>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</si>
  <si>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</si>
  <si>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</si>
  <si>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</si>
  <si>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</si>
  <si>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</si>
  <si>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</si>
  <si>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</si>
  <si>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</si>
  <si>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</si>
  <si>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</si>
  <si>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</si>
  <si>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</si>
  <si>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</si>
  <si>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</si>
  <si>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</si>
  <si>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</si>
  <si>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</si>
  <si>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</si>
  <si>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</si>
  <si>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</si>
  <si>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</si>
  <si>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</si>
  <si>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</si>
  <si>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</si>
  <si>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</si>
  <si>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</si>
  <si>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</si>
  <si>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</si>
  <si>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</si>
  <si>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</si>
  <si>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</si>
  <si>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</si>
  <si>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</si>
  <si>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</si>
  <si>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</si>
  <si>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</si>
  <si>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</si>
  <si>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</si>
  <si>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</si>
  <si>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</si>
  <si>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</si>
  <si>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</si>
  <si>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</si>
  <si>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</si>
  <si>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</si>
  <si>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</si>
  <si>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</si>
  <si>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</si>
  <si>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</si>
  <si>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</si>
  <si>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</si>
  <si>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</si>
  <si>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</si>
  <si>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</si>
  <si>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</si>
  <si>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</si>
  <si>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</si>
  <si>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</si>
  <si>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</si>
  <si>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</si>
  <si>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</si>
  <si>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</si>
  <si>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</si>
  <si>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</si>
  <si>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</si>
  <si>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</si>
  <si>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</si>
  <si>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</si>
  <si>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</si>
  <si>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</si>
  <si>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</si>
  <si>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</si>
  <si>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</si>
  <si>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</si>
  <si>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</si>
  <si>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</si>
  <si>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</si>
  <si>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</si>
  <si>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</si>
  <si>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</si>
  <si>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</si>
  <si>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</si>
  <si>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</si>
  <si>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</si>
  <si>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</si>
  <si>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</si>
  <si>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</si>
  <si>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</si>
  <si>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</si>
  <si>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</si>
  <si>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</si>
  <si>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</si>
  <si>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</si>
  <si>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</si>
  <si>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</si>
  <si>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</si>
  <si>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</si>
  <si>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</si>
  <si>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</si>
  <si>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</si>
  <si>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</si>
  <si>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</si>
  <si>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</si>
  <si>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</si>
  <si>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</si>
  <si>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</si>
  <si>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</si>
  <si>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</si>
  <si>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</si>
  <si>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</si>
  <si>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</si>
  <si>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</si>
  <si>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</si>
  <si>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</si>
  <si>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</si>
  <si>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</si>
  <si>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</si>
  <si>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</si>
  <si>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</si>
  <si>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</si>
  <si>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</si>
  <si>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</si>
  <si>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</si>
  <si>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</si>
  <si>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</si>
  <si>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</si>
  <si>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</si>
  <si>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</si>
  <si>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</si>
  <si>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</si>
  <si>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</si>
  <si>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</si>
  <si>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</si>
  <si>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</si>
  <si>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</si>
  <si>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</si>
  <si>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</si>
  <si>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</si>
  <si>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</si>
  <si>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</si>
  <si>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</si>
  <si>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</si>
  <si>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</si>
  <si>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</si>
  <si>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</si>
  <si>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</si>
  <si>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</si>
  <si>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</si>
  <si>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</si>
  <si>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</si>
  <si>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</si>
  <si>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</si>
  <si>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</si>
  <si>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</si>
  <si>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</si>
  <si>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</si>
  <si>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</si>
  <si>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</si>
  <si>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</si>
  <si>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</si>
  <si>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</si>
  <si>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</si>
  <si>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</si>
  <si>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</si>
  <si>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</si>
  <si>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</si>
  <si>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</si>
  <si>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</si>
  <si>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</si>
  <si>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</si>
  <si>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</si>
  <si>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</si>
  <si>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</si>
  <si>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</si>
  <si>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</si>
  <si>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</si>
  <si>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</si>
  <si>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</si>
  <si>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</si>
  <si>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</si>
  <si>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</si>
  <si>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</si>
  <si>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</si>
  <si>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</si>
  <si>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</si>
  <si>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</si>
  <si>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</si>
  <si>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</si>
  <si>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</si>
  <si>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</si>
  <si>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</si>
  <si>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</si>
  <si>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</si>
  <si>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</si>
  <si>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</si>
  <si>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</si>
  <si>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</si>
  <si>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</si>
  <si>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</si>
  <si>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</si>
  <si>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</si>
  <si>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</si>
  <si>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</si>
  <si>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</si>
  <si>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</si>
  <si>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</si>
  <si>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</si>
  <si>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</si>
  <si>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</si>
  <si>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</si>
  <si>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</si>
  <si>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</si>
  <si>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</si>
  <si>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</si>
  <si>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</si>
  <si>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</si>
  <si>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</si>
  <si>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</si>
  <si>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</si>
  <si>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</si>
  <si>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</si>
  <si>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</si>
  <si>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</si>
  <si>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</si>
  <si>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</si>
  <si>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</si>
  <si>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</si>
  <si>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</si>
  <si>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</si>
  <si>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</si>
  <si>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</si>
  <si>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</si>
  <si>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</si>
  <si>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</si>
  <si>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</si>
  <si>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</si>
  <si>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</si>
  <si>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</si>
  <si>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</si>
  <si>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</si>
  <si>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</si>
  <si>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</si>
  <si>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</si>
  <si>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</si>
  <si>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</si>
  <si>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</si>
  <si>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</si>
  <si>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</si>
  <si>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</si>
  <si>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</si>
  <si>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</si>
  <si>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</si>
  <si>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</si>
  <si>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</si>
  <si>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</si>
  <si>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</si>
  <si>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</si>
  <si>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</si>
  <si>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</si>
  <si>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</si>
  <si>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</si>
  <si>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</si>
  <si>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</si>
  <si>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</si>
  <si>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</si>
  <si>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</si>
  <si>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</si>
  <si>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</si>
  <si>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</si>
  <si>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</si>
  <si>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</si>
  <si>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</si>
  <si>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</si>
  <si>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</si>
  <si>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</si>
  <si>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</si>
  <si>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</si>
  <si>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</si>
  <si>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</si>
  <si>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</si>
  <si>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</si>
  <si>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</si>
  <si>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</si>
  <si>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</si>
  <si>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</si>
  <si>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</si>
  <si>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</si>
  <si>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</si>
  <si>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</si>
  <si>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</si>
  <si>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</si>
  <si>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</si>
  <si>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</si>
  <si>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</si>
  <si>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</si>
  <si>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</si>
  <si>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</si>
  <si>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</si>
  <si>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</si>
  <si>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</si>
  <si>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</si>
  <si>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</si>
  <si>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</si>
  <si>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</si>
  <si>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</si>
  <si>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</si>
  <si>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</si>
  <si>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</si>
  <si>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</si>
  <si>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</si>
  <si>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</si>
  <si>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</si>
  <si>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</si>
  <si>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</si>
  <si>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</si>
  <si>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</si>
  <si>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</si>
  <si>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</si>
  <si>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</si>
  <si>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</si>
  <si>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</si>
  <si>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</si>
  <si>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</si>
  <si>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</si>
  <si>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</si>
  <si>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</si>
  <si>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</si>
  <si>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</si>
  <si>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</si>
  <si>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</si>
  <si>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</si>
  <si>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</si>
  <si>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</si>
  <si>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</si>
  <si>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</si>
  <si>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</si>
  <si>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</si>
  <si>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</si>
  <si>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</si>
  <si>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</si>
  <si>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</si>
  <si>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</si>
  <si>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</si>
  <si>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</si>
  <si>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</si>
  <si>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</si>
  <si>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</si>
  <si>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</si>
  <si>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</si>
  <si>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</si>
  <si>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</si>
  <si>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</si>
  <si>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</si>
  <si>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</si>
  <si>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</si>
  <si>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</si>
  <si>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</si>
  <si>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</si>
  <si>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</si>
  <si>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</si>
  <si>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</si>
  <si>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</si>
  <si>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</si>
  <si>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</si>
  <si>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</si>
  <si>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</si>
  <si>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</si>
  <si>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</si>
  <si>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</si>
  <si>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</si>
  <si>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</si>
  <si>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</si>
  <si>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</si>
  <si>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</si>
  <si>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</si>
  <si>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</si>
  <si>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</si>
  <si>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</si>
  <si>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</si>
  <si>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</si>
  <si>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</si>
  <si>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</si>
  <si>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</si>
  <si>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</si>
  <si>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</si>
  <si>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</si>
  <si>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</si>
  <si>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</si>
  <si>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</si>
  <si>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</si>
  <si>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</si>
  <si>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</si>
  <si>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</si>
  <si>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</si>
  <si>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</si>
  <si>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</si>
  <si>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</si>
  <si>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</si>
  <si>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</si>
  <si>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</si>
  <si>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</si>
  <si>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</si>
  <si>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</si>
  <si>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</si>
  <si>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</si>
  <si>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</si>
  <si>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</si>
  <si>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</si>
  <si>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</si>
  <si>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</si>
  <si>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</si>
  <si>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</si>
  <si>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</si>
  <si>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</si>
  <si>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</si>
  <si>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</si>
  <si>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</si>
  <si>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</si>
  <si>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</si>
  <si>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</si>
  <si>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</si>
  <si>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</si>
  <si>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</si>
  <si>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</si>
  <si>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</si>
  <si>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</si>
  <si>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</si>
  <si>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</si>
  <si>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</si>
  <si>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</si>
  <si>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</si>
  <si>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</si>
  <si>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</si>
  <si>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</si>
  <si>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</si>
  <si>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</si>
  <si>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</si>
  <si>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</si>
  <si>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</si>
  <si>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</si>
  <si>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</si>
  <si>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</si>
  <si>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</si>
  <si>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</si>
  <si>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</si>
  <si>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</si>
  <si>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</si>
  <si>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</si>
  <si>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</si>
  <si>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</si>
  <si>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</si>
  <si>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</si>
  <si>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</si>
  <si>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</si>
  <si>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</si>
  <si>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</si>
  <si>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</si>
  <si>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</si>
  <si>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</si>
  <si>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</si>
  <si>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</si>
  <si>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</si>
  <si>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</si>
  <si>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</si>
  <si>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</si>
  <si>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</si>
  <si>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</si>
  <si>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</si>
  <si>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</si>
  <si>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</si>
  <si>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</si>
  <si>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</si>
  <si>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</si>
  <si>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</si>
  <si>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</si>
  <si>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</si>
  <si>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</si>
  <si>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</si>
  <si>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</si>
  <si>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</si>
  <si>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</si>
  <si>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</si>
  <si>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</si>
  <si>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</si>
  <si>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</si>
  <si>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</si>
  <si>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</si>
  <si>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</si>
  <si>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</si>
  <si>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</si>
  <si>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</si>
  <si>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</si>
  <si>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</si>
  <si>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</si>
  <si>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</si>
  <si>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</si>
  <si>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</si>
  <si>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</si>
  <si>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</si>
  <si>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</si>
  <si>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</si>
  <si>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</si>
  <si>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</si>
  <si>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</si>
  <si>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</si>
  <si>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</si>
  <si>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</si>
  <si>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</si>
  <si>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</si>
  <si>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</si>
  <si>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</si>
  <si>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</si>
  <si>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</si>
  <si>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</si>
  <si>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</si>
  <si>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</si>
  <si>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</si>
  <si>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</si>
  <si>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</si>
  <si>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</si>
  <si>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</si>
  <si>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</si>
  <si>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</si>
  <si>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</si>
  <si>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</si>
  <si>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</si>
  <si>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</si>
  <si>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</si>
  <si>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</si>
  <si>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</si>
  <si>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</si>
  <si>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</si>
  <si>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</si>
  <si>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</si>
  <si>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</si>
  <si>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</si>
  <si>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</si>
  <si>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</si>
  <si>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</si>
  <si>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</si>
  <si>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</si>
  <si>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</si>
  <si>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</si>
  <si>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</si>
  <si>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</si>
  <si>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</si>
  <si>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</si>
  <si>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</si>
  <si>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</si>
  <si>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</si>
  <si>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</si>
  <si>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</si>
  <si>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</si>
  <si>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</si>
  <si>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</si>
  <si>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</si>
  <si>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</si>
  <si>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</si>
  <si>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</si>
  <si>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</si>
  <si>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</si>
  <si>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</si>
  <si>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</si>
  <si>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</si>
  <si>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</si>
  <si>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</si>
  <si>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</si>
  <si>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</si>
  <si>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</si>
  <si>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</si>
  <si>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</si>
  <si>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</si>
  <si>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</si>
  <si>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</si>
  <si>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</si>
  <si>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</si>
  <si>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</si>
  <si>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</si>
  <si>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</si>
  <si>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</si>
  <si>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</si>
  <si>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</si>
  <si>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</si>
  <si>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</si>
  <si>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</si>
  <si>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</si>
  <si>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</si>
  <si>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</si>
  <si>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</si>
  <si>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</si>
  <si>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</si>
  <si>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</si>
  <si>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</si>
  <si>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</si>
  <si>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</si>
  <si>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</si>
  <si>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</si>
  <si>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</si>
  <si>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</si>
  <si>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</si>
  <si>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</si>
  <si>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</si>
  <si>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</si>
  <si>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</si>
  <si>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</si>
  <si>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</si>
  <si>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</si>
  <si>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</si>
  <si>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</si>
  <si>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</si>
  <si>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</si>
  <si>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</si>
  <si>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</si>
  <si>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</si>
  <si>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</si>
  <si>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</si>
  <si>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</si>
  <si>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</si>
  <si>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</si>
  <si>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</si>
  <si>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</si>
  <si>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</si>
  <si>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</si>
  <si>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</si>
  <si>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</si>
  <si>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</si>
  <si>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</si>
  <si>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</si>
  <si>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</si>
  <si>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</si>
  <si>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</si>
  <si>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</si>
  <si>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</si>
  <si>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</si>
  <si>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</si>
  <si>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</si>
  <si>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</si>
  <si>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</si>
  <si>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</si>
  <si>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</si>
  <si>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</si>
  <si>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</si>
  <si>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</si>
  <si>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</si>
  <si>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</si>
  <si>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</si>
  <si>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</si>
  <si>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</si>
  <si>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</si>
  <si>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</si>
  <si>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</si>
  <si>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</si>
  <si>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</si>
  <si>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</si>
  <si>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</si>
  <si>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</si>
  <si>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</si>
  <si>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</si>
  <si>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</si>
  <si>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</si>
  <si>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</si>
  <si>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</si>
  <si>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</si>
  <si>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</si>
  <si>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</si>
  <si>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</si>
  <si>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</si>
  <si>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</si>
  <si>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</si>
  <si>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</si>
  <si>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</si>
  <si>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</si>
  <si>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</si>
  <si>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</si>
  <si>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</si>
  <si>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</si>
  <si>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</si>
  <si>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</si>
  <si>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</si>
  <si>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</si>
  <si>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</si>
  <si>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</si>
  <si>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</si>
  <si>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</si>
  <si>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</si>
  <si>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</si>
  <si>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</si>
  <si>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</si>
  <si>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</si>
  <si>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</si>
  <si>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</si>
  <si>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</si>
  <si>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</si>
  <si>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</si>
  <si>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</si>
  <si>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</si>
  <si>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</si>
  <si>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</si>
  <si>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</si>
  <si>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</si>
  <si>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</si>
  <si>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</si>
  <si>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</si>
  <si>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</si>
  <si>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</si>
  <si>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</si>
  <si>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</si>
  <si>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</si>
  <si>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</si>
  <si>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</si>
  <si>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</si>
  <si>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</si>
  <si>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</si>
  <si>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</si>
  <si>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</si>
  <si>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</si>
  <si>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</si>
  <si>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</si>
  <si>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</si>
  <si>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</si>
  <si>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</si>
  <si>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</si>
  <si>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</si>
  <si>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</si>
  <si>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</si>
  <si>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</si>
  <si>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</si>
  <si>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</si>
  <si>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</si>
  <si>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</si>
  <si>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</si>
  <si>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</si>
  <si>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</si>
  <si>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</si>
  <si>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</si>
  <si>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</si>
  <si>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</si>
  <si>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</si>
  <si>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</si>
  <si>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</si>
  <si>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</si>
  <si>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</si>
  <si>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</si>
  <si>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</si>
  <si>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</si>
  <si>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</si>
  <si>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</si>
  <si>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</si>
  <si>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</si>
  <si>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</si>
  <si>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</si>
  <si>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</si>
  <si>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</si>
  <si>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</si>
  <si>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</si>
  <si>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</si>
  <si>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</si>
  <si>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</si>
  <si>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</si>
  <si>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</si>
  <si>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</si>
  <si>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</si>
  <si>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</si>
  <si>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</si>
  <si>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</si>
  <si>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</si>
  <si>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</si>
  <si>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</si>
  <si>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</si>
  <si>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</si>
  <si>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</si>
  <si>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</si>
  <si>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</si>
  <si>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</si>
  <si>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</si>
  <si>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</si>
  <si>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</si>
  <si>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</si>
  <si>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</si>
  <si>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</si>
  <si>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</si>
  <si>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</si>
  <si>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</si>
  <si>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</si>
  <si>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</si>
  <si>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</si>
  <si>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</si>
  <si>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</si>
  <si>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</si>
  <si>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</si>
  <si>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</si>
  <si>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</si>
  <si>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</si>
  <si>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</si>
  <si>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</si>
  <si>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</si>
  <si>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</si>
  <si>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</si>
  <si>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</si>
  <si>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</si>
  <si>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</si>
  <si>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</si>
  <si>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</si>
  <si>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</si>
  <si>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</si>
  <si>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</si>
  <si>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</si>
  <si>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</si>
  <si>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</si>
  <si>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</si>
  <si>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</si>
  <si>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</si>
  <si>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</si>
  <si>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</si>
  <si>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</si>
  <si>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</si>
  <si>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</si>
  <si>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</si>
  <si>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</si>
  <si>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</si>
  <si>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</si>
  <si>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</si>
  <si>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</si>
  <si>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</si>
  <si>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</si>
  <si>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</si>
  <si>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</si>
  <si>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</si>
  <si>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</si>
  <si>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</si>
  <si>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</si>
  <si>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</si>
  <si>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</si>
  <si>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</si>
  <si>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</si>
  <si>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</si>
  <si>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</si>
  <si>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</si>
  <si>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</si>
  <si>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</si>
  <si>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</si>
  <si>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</si>
  <si>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</si>
  <si>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</si>
  <si>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</si>
  <si>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</si>
  <si>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</si>
  <si>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</si>
  <si>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</si>
  <si>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</si>
  <si>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</si>
  <si>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</si>
  <si>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</si>
  <si>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</si>
  <si>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</si>
  <si>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</si>
  <si>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</si>
  <si>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</si>
  <si>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</si>
  <si>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</si>
  <si>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</si>
  <si>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</si>
  <si>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</si>
  <si>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</si>
  <si>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</si>
  <si>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</si>
  <si>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</si>
  <si>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</si>
  <si>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</si>
  <si>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</si>
  <si>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</si>
  <si>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</si>
  <si>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</si>
  <si>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</si>
  <si>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</si>
  <si>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</si>
  <si>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</si>
  <si>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</si>
  <si>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</si>
  <si>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</si>
  <si>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</si>
  <si>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</si>
  <si>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</si>
  <si>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</si>
  <si>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</si>
  <si>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</si>
  <si>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</si>
  <si>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</si>
  <si>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</si>
  <si>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</si>
  <si>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</si>
  <si>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</si>
  <si>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</si>
  <si>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</si>
  <si>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</si>
  <si>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</si>
  <si>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</si>
  <si>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</si>
  <si>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</si>
  <si>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</si>
  <si>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</si>
  <si>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</si>
  <si>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</si>
  <si>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</si>
  <si>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</si>
  <si>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</si>
  <si>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</si>
  <si>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</si>
  <si>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</si>
  <si>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</si>
  <si>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</si>
  <si>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</si>
  <si>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</si>
  <si>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</si>
  <si>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</si>
  <si>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</si>
  <si>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</si>
  <si>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</si>
  <si>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</si>
  <si>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</si>
  <si>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</si>
  <si>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</si>
  <si>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</si>
  <si>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</si>
  <si>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</si>
  <si>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</si>
  <si>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</si>
  <si>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</si>
  <si>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</si>
  <si>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</si>
  <si>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</si>
  <si>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</si>
  <si>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</si>
  <si>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</si>
  <si>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</si>
  <si>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</si>
  <si>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</si>
  <si>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</si>
  <si>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</si>
  <si>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</si>
  <si>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</si>
  <si>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</si>
  <si>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</si>
  <si>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</si>
  <si>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</si>
  <si>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</si>
  <si>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</si>
  <si>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</si>
  <si>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</si>
  <si>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</si>
  <si>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</si>
  <si>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</si>
  <si>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</si>
  <si>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</si>
  <si>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</si>
  <si>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</si>
  <si>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</si>
  <si>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</si>
  <si>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</si>
  <si>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</si>
  <si>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</si>
  <si>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</si>
  <si>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</si>
  <si>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</si>
  <si>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</si>
  <si>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</si>
  <si>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</si>
  <si>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</si>
  <si>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</si>
  <si>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</si>
  <si>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</si>
  <si>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</si>
  <si>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</si>
  <si>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</si>
  <si>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</si>
  <si>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</si>
  <si>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</si>
  <si>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</si>
  <si>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</si>
  <si>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</si>
  <si>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</si>
  <si>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</si>
  <si>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</si>
  <si>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</si>
  <si>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</si>
  <si>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</si>
  <si>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</si>
  <si>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</si>
  <si>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</si>
  <si>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</si>
  <si>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</si>
  <si>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</si>
  <si>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</si>
  <si>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</si>
  <si>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</si>
  <si>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</si>
  <si>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</si>
  <si>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</si>
  <si>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</si>
  <si>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</si>
  <si>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</si>
  <si>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</si>
  <si>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</si>
  <si>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</si>
  <si>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</si>
  <si>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</si>
  <si>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</si>
  <si>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</si>
  <si>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</si>
  <si>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</si>
  <si>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</si>
  <si>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</si>
  <si>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</si>
  <si>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</si>
  <si>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</si>
  <si>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</si>
  <si>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</si>
  <si>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</si>
  <si>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</si>
  <si>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</si>
  <si>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</si>
  <si>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</si>
  <si>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</si>
  <si>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</si>
  <si>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</si>
  <si>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</si>
  <si>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</si>
  <si>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</si>
  <si>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</si>
  <si>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</si>
  <si>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</si>
  <si>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</si>
  <si>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</si>
  <si>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</si>
  <si>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</si>
  <si>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</si>
  <si>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</si>
  <si>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</si>
  <si>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</si>
  <si>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</si>
  <si>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</si>
  <si>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</si>
  <si>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</si>
  <si>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</si>
  <si>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</si>
  <si>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</si>
  <si>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</si>
  <si>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</si>
  <si>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</si>
  <si>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</si>
  <si>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</si>
  <si>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</si>
  <si>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</si>
  <si>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</si>
  <si>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</si>
  <si>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</si>
  <si>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</si>
  <si>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</si>
  <si>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</si>
  <si>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</si>
  <si>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</si>
  <si>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</si>
  <si>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</si>
  <si>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</si>
  <si>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</si>
  <si>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</si>
  <si>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</si>
  <si>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</si>
  <si>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</si>
  <si>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</si>
  <si>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</si>
  <si>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</si>
  <si>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</si>
  <si>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</si>
  <si>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</si>
  <si>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</si>
  <si>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</si>
  <si>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</si>
  <si>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</si>
  <si>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</si>
  <si>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</si>
  <si>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</si>
  <si>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</si>
  <si>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</si>
  <si>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</si>
  <si>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</si>
  <si>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</si>
  <si>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</si>
  <si>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</si>
  <si>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</si>
  <si>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</si>
  <si>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</si>
  <si>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</si>
  <si>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</si>
  <si>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</si>
  <si>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</si>
  <si>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</si>
  <si>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</si>
  <si>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</si>
  <si>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</si>
  <si>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</si>
  <si>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</si>
  <si>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</si>
  <si>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</si>
  <si>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</si>
  <si>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</si>
  <si>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</si>
  <si>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</si>
  <si>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</si>
  <si>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</si>
  <si>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</si>
  <si>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</si>
  <si>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</si>
  <si>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</si>
  <si>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</si>
  <si>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</si>
  <si>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</si>
  <si>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</si>
  <si>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</si>
  <si>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</si>
  <si>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</si>
  <si>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</si>
  <si>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</si>
  <si>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</si>
  <si>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</si>
  <si>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</si>
  <si>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</si>
  <si>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</si>
  <si>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</si>
  <si>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</si>
  <si>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</si>
  <si>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</si>
  <si>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</si>
  <si>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</si>
  <si>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</si>
  <si>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</si>
  <si>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</si>
  <si>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</si>
  <si>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</si>
  <si>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</si>
  <si>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</si>
  <si>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</si>
  <si>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</si>
  <si>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</si>
  <si>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</si>
  <si>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</si>
  <si>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</si>
  <si>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</si>
  <si>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</si>
  <si>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</si>
  <si>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</si>
  <si>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</si>
  <si>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</si>
  <si>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</si>
  <si>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</si>
  <si>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</si>
  <si>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</si>
  <si>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</si>
  <si>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</si>
  <si>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</si>
  <si>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</si>
  <si>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</si>
  <si>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</si>
  <si>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</si>
  <si>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</si>
  <si>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</si>
  <si>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</si>
  <si>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</si>
  <si>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</si>
  <si>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</si>
  <si>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</si>
  <si>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</si>
  <si>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</si>
  <si>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</si>
  <si>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</si>
  <si>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</si>
  <si>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</si>
  <si>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</si>
  <si>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</si>
  <si>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</si>
  <si>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</si>
  <si>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</si>
  <si>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</si>
  <si>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</si>
  <si>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</si>
  <si>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</si>
  <si>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</si>
  <si>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</si>
  <si>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</si>
  <si>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</si>
  <si>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</si>
  <si>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</si>
  <si>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</si>
  <si>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</si>
  <si>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</si>
  <si>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</si>
  <si>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</si>
  <si>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</si>
  <si>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</si>
  <si>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</si>
  <si>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</si>
  <si>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</si>
  <si>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</si>
  <si>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</si>
  <si>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</si>
  <si>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</si>
  <si>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</si>
  <si>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</si>
  <si>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</si>
  <si>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</si>
  <si>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</si>
  <si>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</si>
  <si>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</si>
  <si>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</si>
  <si>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</si>
  <si>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</si>
  <si>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</si>
  <si>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</si>
  <si>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</si>
  <si>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</si>
  <si>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</si>
  <si>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</si>
  <si>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</si>
  <si>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</si>
  <si>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</si>
  <si>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</si>
  <si>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</si>
  <si>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</si>
  <si>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</si>
  <si>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</si>
  <si>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</si>
  <si>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</si>
  <si>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</si>
  <si>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</si>
  <si>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</si>
  <si>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</si>
  <si>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</si>
  <si>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</si>
  <si>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</si>
  <si>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</si>
  <si>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</si>
  <si>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</si>
  <si>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</si>
  <si>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</si>
  <si>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</si>
  <si>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</si>
  <si>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</si>
  <si>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</si>
  <si>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</si>
  <si>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</si>
  <si>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</si>
  <si>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</si>
  <si>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</si>
  <si>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</si>
  <si>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</si>
  <si>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</si>
  <si>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</si>
  <si>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</si>
  <si>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</si>
  <si>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</si>
  <si>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</si>
  <si>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</si>
  <si>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</si>
  <si>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</si>
  <si>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</si>
  <si>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</si>
  <si>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</si>
  <si>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</si>
  <si>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</si>
  <si>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</si>
  <si>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</si>
  <si>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</si>
  <si>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</si>
  <si>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</si>
  <si>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</si>
  <si>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</si>
  <si>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</si>
  <si>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</si>
  <si>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</si>
  <si>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</si>
  <si>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</si>
  <si>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</si>
  <si>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</si>
  <si>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</si>
  <si>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</si>
  <si>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</si>
  <si>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</si>
  <si>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</si>
  <si>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</si>
  <si>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</si>
  <si>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</si>
  <si>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</si>
  <si>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</si>
  <si>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</si>
  <si>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</si>
  <si>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</si>
  <si>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</si>
  <si>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</si>
  <si>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</si>
  <si>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</si>
  <si>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</si>
  <si>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</si>
  <si>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</si>
  <si>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</si>
  <si>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</si>
  <si>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</si>
  <si>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</si>
  <si>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</si>
  <si>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</si>
  <si>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</si>
  <si>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</si>
  <si>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</si>
  <si>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</si>
  <si>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</si>
  <si>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</si>
  <si>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</si>
  <si>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</si>
  <si>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</si>
  <si>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</si>
  <si>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</si>
  <si>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</si>
  <si>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</si>
  <si>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</si>
  <si>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</si>
  <si>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</si>
  <si>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</si>
  <si>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</si>
  <si>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</si>
  <si>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</si>
  <si>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</si>
  <si>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</si>
  <si>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</si>
  <si>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</si>
  <si>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</si>
  <si>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</si>
  <si>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</si>
  <si>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</si>
  <si>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</si>
  <si>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</si>
  <si>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</si>
  <si>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</si>
  <si>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</si>
  <si>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</si>
  <si>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</si>
  <si>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</si>
  <si>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</si>
  <si>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</si>
  <si>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</si>
  <si>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</si>
  <si>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</si>
  <si>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</si>
  <si>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</si>
  <si>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</si>
  <si>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</si>
  <si>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</si>
  <si>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</si>
  <si>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</si>
  <si>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</si>
  <si>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</si>
  <si>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</si>
  <si>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</si>
  <si>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</si>
  <si>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</si>
  <si>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</si>
  <si>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</si>
  <si>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</si>
  <si>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</si>
  <si>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</si>
  <si>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</si>
  <si>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</si>
  <si>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</si>
  <si>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</si>
  <si>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</si>
  <si>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</si>
  <si>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</si>
  <si>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</si>
  <si>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</si>
  <si>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</si>
  <si>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</si>
  <si>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</si>
  <si>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</si>
  <si>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</si>
  <si>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</si>
  <si>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</si>
  <si>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</si>
  <si>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</si>
  <si>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</si>
  <si>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</si>
  <si>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</si>
  <si>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</si>
  <si>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</si>
  <si>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</si>
  <si>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</si>
  <si>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</si>
  <si>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</si>
  <si>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</si>
  <si>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</si>
  <si>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</si>
  <si>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</si>
  <si>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</si>
  <si>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</si>
  <si>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</si>
  <si>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</si>
  <si>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</si>
  <si>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</si>
  <si>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</si>
  <si>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</si>
  <si>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</si>
  <si>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</si>
  <si>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</si>
  <si>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</si>
  <si>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</si>
  <si>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</si>
  <si>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</si>
  <si>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</si>
  <si>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</si>
  <si>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</si>
  <si>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</si>
  <si>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</si>
  <si>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</si>
  <si>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</si>
  <si>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</si>
  <si>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</si>
  <si>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</si>
  <si>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</si>
  <si>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</si>
  <si>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</si>
  <si>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</si>
  <si>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</si>
  <si>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</si>
  <si>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</si>
  <si>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</si>
  <si>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</si>
  <si>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</si>
  <si>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</si>
  <si>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</si>
  <si>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</si>
  <si>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</si>
  <si>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</si>
  <si>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</si>
  <si>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</si>
  <si>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</si>
  <si>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</si>
  <si>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</si>
  <si>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</si>
  <si>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</si>
  <si>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</si>
  <si>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</si>
  <si>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</si>
  <si>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</si>
  <si>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</si>
  <si>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</si>
  <si>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</si>
  <si>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</si>
  <si>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</si>
  <si>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</si>
  <si>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</si>
  <si>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</si>
  <si>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</si>
  <si>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</si>
  <si>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</si>
  <si>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</si>
  <si>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</si>
  <si>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</si>
  <si>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</si>
  <si>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</si>
  <si>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</si>
  <si>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</si>
  <si>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</si>
  <si>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</si>
  <si>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</si>
  <si>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</si>
  <si>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</si>
  <si>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</si>
  <si>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</si>
  <si>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</si>
  <si>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</si>
  <si>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</si>
  <si>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</si>
  <si>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</si>
  <si>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</si>
  <si>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</si>
  <si>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</si>
  <si>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</si>
  <si>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</si>
  <si>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</si>
  <si>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</si>
  <si>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</si>
  <si>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</si>
  <si>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</si>
  <si>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</si>
  <si>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</si>
  <si>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</si>
  <si>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</si>
  <si>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</si>
  <si>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</si>
  <si>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</si>
  <si>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</si>
  <si>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</si>
  <si>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</si>
  <si>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</si>
  <si>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</si>
  <si>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</si>
  <si>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</si>
  <si>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</si>
  <si>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</si>
  <si>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</si>
  <si>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</si>
  <si>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</si>
  <si>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</si>
  <si>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</si>
  <si>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</si>
  <si>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</si>
  <si>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</si>
  <si>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</si>
  <si>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</si>
  <si>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</si>
  <si>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</si>
  <si>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</si>
  <si>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</si>
  <si>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</si>
  <si>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</si>
  <si>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</si>
  <si>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</si>
  <si>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</si>
  <si>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</si>
  <si>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</si>
  <si>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</si>
  <si>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</si>
  <si>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</si>
  <si>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</si>
  <si>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</si>
  <si>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</si>
  <si>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</si>
  <si>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</si>
  <si>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</si>
  <si>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</si>
  <si>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</si>
  <si>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</si>
  <si>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</si>
  <si>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</si>
  <si>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</si>
  <si>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</si>
  <si>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</si>
  <si>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</si>
  <si>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</si>
  <si>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</si>
  <si>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</si>
  <si>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</si>
  <si>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</si>
  <si>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</si>
  <si>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</si>
  <si>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</si>
  <si>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</si>
  <si>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</si>
  <si>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</si>
  <si>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</si>
  <si>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</si>
  <si>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</si>
  <si>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</si>
  <si>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</si>
  <si>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</si>
  <si>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</si>
  <si>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</si>
  <si>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</si>
  <si>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</si>
  <si>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</si>
  <si>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</si>
  <si>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</si>
  <si>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</si>
  <si>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</si>
  <si>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</si>
  <si>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</si>
  <si>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</si>
  <si>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</si>
  <si>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</si>
  <si>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</si>
  <si>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</si>
  <si>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</si>
  <si>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</si>
  <si>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</si>
  <si>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</si>
  <si>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</si>
  <si>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</si>
  <si>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</si>
  <si>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</si>
  <si>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</si>
  <si>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</si>
  <si>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</si>
  <si>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</si>
  <si>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</si>
  <si>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</si>
  <si>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</si>
  <si>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</si>
  <si>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</si>
  <si>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</si>
  <si>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</si>
  <si>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</si>
  <si>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</si>
  <si>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</si>
  <si>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</si>
  <si>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</si>
  <si>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</si>
  <si>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</si>
  <si>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</si>
  <si>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</si>
  <si>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</si>
  <si>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</si>
  <si>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</si>
  <si>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</si>
  <si>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</si>
  <si>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</si>
  <si>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</si>
  <si>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</si>
  <si>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</si>
  <si>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</si>
  <si>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</si>
  <si>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</si>
  <si>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</si>
  <si>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</si>
  <si>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</si>
  <si>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</si>
  <si>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</si>
  <si>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</si>
  <si>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</si>
  <si>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</si>
  <si>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</si>
  <si>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</si>
  <si>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</si>
  <si>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</si>
  <si>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</si>
  <si>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</si>
  <si>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</si>
  <si>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</si>
  <si>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</si>
  <si>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</si>
  <si>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</si>
  <si>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</si>
  <si>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</si>
  <si>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</si>
  <si>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</si>
  <si>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</si>
  <si>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</si>
  <si>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</si>
  <si>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</si>
  <si>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</si>
  <si>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</si>
  <si>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</si>
  <si>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</si>
  <si>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</si>
  <si>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</si>
  <si>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</si>
  <si>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</si>
  <si>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</si>
  <si>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</si>
  <si>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</si>
  <si>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</si>
  <si>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</si>
  <si>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</si>
  <si>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</si>
  <si>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</si>
  <si>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</si>
  <si>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</si>
  <si>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</si>
  <si>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</si>
  <si>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</si>
  <si>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</si>
  <si>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</si>
  <si>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</si>
  <si>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</si>
  <si>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</si>
  <si>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</si>
  <si>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</si>
  <si>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</si>
  <si>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</si>
  <si>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</si>
  <si>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</si>
  <si>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</si>
  <si>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</si>
  <si>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</si>
  <si>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</si>
  <si>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</si>
  <si>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</si>
  <si>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</si>
  <si>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</si>
  <si>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</si>
  <si>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</si>
  <si>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</si>
  <si>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</si>
  <si>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</si>
  <si>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</si>
  <si>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</si>
  <si>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</si>
  <si>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</si>
  <si>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</si>
  <si>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</si>
  <si>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</si>
  <si>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</si>
  <si>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</si>
  <si>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</si>
  <si>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</si>
  <si>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</si>
  <si>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</si>
  <si>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</si>
  <si>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</si>
  <si>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</si>
  <si>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</si>
  <si>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</si>
  <si>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</si>
  <si>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</si>
  <si>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</si>
  <si>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</si>
  <si>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</si>
  <si>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</si>
  <si>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</si>
  <si>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</si>
  <si>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</si>
  <si>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</si>
  <si>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</si>
  <si>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</si>
  <si>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</si>
  <si>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</si>
  <si>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</si>
  <si>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</si>
  <si>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</si>
  <si>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</si>
  <si>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</si>
  <si>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</si>
  <si>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</si>
  <si>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</si>
  <si>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</si>
  <si>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</si>
  <si>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</si>
  <si>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</si>
  <si>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</si>
  <si>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</si>
  <si>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</si>
  <si>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</si>
  <si>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</si>
  <si>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</si>
  <si>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</si>
  <si>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</si>
  <si>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</si>
  <si>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</si>
  <si>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</si>
  <si>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</si>
  <si>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</si>
  <si>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</si>
  <si>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</si>
  <si>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</si>
  <si>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</si>
  <si>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</si>
  <si>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</si>
  <si>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</si>
  <si>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</si>
  <si>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</si>
  <si>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</si>
  <si>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</si>
  <si>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</si>
  <si>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</si>
  <si>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</si>
  <si>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</si>
  <si>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</si>
  <si>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</si>
  <si>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</si>
  <si>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</si>
  <si>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</si>
  <si>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</si>
  <si>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</si>
  <si>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</si>
  <si>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</si>
  <si>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</si>
  <si>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</si>
  <si>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</si>
  <si>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</si>
  <si>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</si>
  <si>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</si>
  <si>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</si>
  <si>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</si>
  <si>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</si>
  <si>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</si>
  <si>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</si>
  <si>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</si>
  <si>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</si>
  <si>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</si>
  <si>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</si>
  <si>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</si>
  <si>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</si>
  <si>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</si>
  <si>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</si>
  <si>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</si>
  <si>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</si>
  <si>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</si>
  <si>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</si>
  <si>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</si>
  <si>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</si>
  <si>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</si>
  <si>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</si>
  <si>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</si>
  <si>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</si>
  <si>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</si>
  <si>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</si>
  <si>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</si>
  <si>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</si>
  <si>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</si>
  <si>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</si>
  <si>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</si>
  <si>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</si>
  <si>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</si>
  <si>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</si>
  <si>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</si>
  <si>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</si>
  <si>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</si>
  <si>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</si>
  <si>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</si>
  <si>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</si>
  <si>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</si>
  <si>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</si>
  <si>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</si>
  <si>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</si>
  <si>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</si>
  <si>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</si>
  <si>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</si>
  <si>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</si>
  <si>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</si>
  <si>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</si>
  <si>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</si>
  <si>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</si>
  <si>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</si>
  <si>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</si>
  <si>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</si>
  <si>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</si>
  <si>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</si>
  <si>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</si>
  <si>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</si>
  <si>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</si>
  <si>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</si>
  <si>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</si>
  <si>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</si>
  <si>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</si>
  <si>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</si>
  <si>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</si>
  <si>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</si>
  <si>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</si>
  <si>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</si>
  <si>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</si>
  <si>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</si>
  <si>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</si>
  <si>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</si>
  <si>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</si>
  <si>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</si>
  <si>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</si>
  <si>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</si>
  <si>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</si>
  <si>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</si>
  <si>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</si>
  <si>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</si>
  <si>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</si>
  <si>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</si>
  <si>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</si>
  <si>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</si>
  <si>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</si>
  <si>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</si>
  <si>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</si>
  <si>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</si>
  <si>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</si>
  <si>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</si>
  <si>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</si>
  <si>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</si>
  <si>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</si>
  <si>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</si>
  <si>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</si>
  <si>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</si>
  <si>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</si>
  <si>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</si>
  <si>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</si>
  <si>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</si>
  <si>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</si>
  <si>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</si>
  <si>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</si>
  <si>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</si>
  <si>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</si>
  <si>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</si>
  <si>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</si>
  <si>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</si>
  <si>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</si>
  <si>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</si>
  <si>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</si>
  <si>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</si>
  <si>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</si>
  <si>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</si>
  <si>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</si>
  <si>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</si>
  <si>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</si>
  <si>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</si>
  <si>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</si>
  <si>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</si>
  <si>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</si>
  <si>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</si>
  <si>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</si>
  <si>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</si>
  <si>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</si>
  <si>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</si>
  <si>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</si>
  <si>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</si>
  <si>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</si>
  <si>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</si>
  <si>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</si>
  <si>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</si>
  <si>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</si>
  <si>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</si>
  <si>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</si>
  <si>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</si>
  <si>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</si>
  <si>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</si>
  <si>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</si>
  <si>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</si>
  <si>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</si>
  <si>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</si>
  <si>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</si>
  <si>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</si>
  <si>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</si>
  <si>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</si>
  <si>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</si>
  <si>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</si>
  <si>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</si>
  <si>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</si>
  <si>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</si>
  <si>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</si>
  <si>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</si>
  <si>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</si>
  <si>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</si>
  <si>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</si>
  <si>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</si>
  <si>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</si>
  <si>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</si>
  <si>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</si>
  <si>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</si>
  <si>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</si>
  <si>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</si>
  <si>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</si>
  <si>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</si>
  <si>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</si>
  <si>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</si>
  <si>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</si>
  <si>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</si>
  <si>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</si>
  <si>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</si>
  <si>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</si>
  <si>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</si>
  <si>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</si>
  <si>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</si>
  <si>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</si>
  <si>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</si>
  <si>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</si>
  <si>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</si>
  <si>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</si>
  <si>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</si>
  <si>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</si>
  <si>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</si>
  <si>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</si>
  <si>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</si>
  <si>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</si>
  <si>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</si>
  <si>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</si>
  <si>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</si>
  <si>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</si>
  <si>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</si>
  <si>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</si>
  <si>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</si>
  <si>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</si>
  <si>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</si>
  <si>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</si>
  <si>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</si>
  <si>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</si>
  <si>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</si>
  <si>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</si>
  <si>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</si>
  <si>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</si>
  <si>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</si>
  <si>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</si>
  <si>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</si>
  <si>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</si>
  <si>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</si>
  <si>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</si>
  <si>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</si>
  <si>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</si>
  <si>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</si>
  <si>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</si>
  <si>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</si>
  <si>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</si>
  <si>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</si>
  <si>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</si>
  <si>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</si>
  <si>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</si>
  <si>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</si>
  <si>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</si>
  <si>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</si>
  <si>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</si>
  <si>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</si>
  <si>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</si>
  <si>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</si>
  <si>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</si>
  <si>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</si>
  <si>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</si>
  <si>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</si>
  <si>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</si>
  <si>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</si>
  <si>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</si>
  <si>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</si>
  <si>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</si>
  <si>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</si>
  <si>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</si>
  <si>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</si>
  <si>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</si>
  <si>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</si>
  <si>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</si>
  <si>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</si>
  <si>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</si>
  <si>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</si>
  <si>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</si>
  <si>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</si>
  <si>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</si>
  <si>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</si>
  <si>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</si>
  <si>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</si>
  <si>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</si>
  <si>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</si>
  <si>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</si>
  <si>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</si>
  <si>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</si>
  <si>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</si>
  <si>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</si>
  <si>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</si>
  <si>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</si>
  <si>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</si>
  <si>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</si>
  <si>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</si>
  <si>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</si>
  <si>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</si>
  <si>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</si>
  <si>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</si>
  <si>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</si>
  <si>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</si>
  <si>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</si>
  <si>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</si>
  <si>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</si>
  <si>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</si>
  <si>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</si>
  <si>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</si>
  <si>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</si>
  <si>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</si>
  <si>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</si>
  <si>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</si>
  <si>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</si>
  <si>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</si>
  <si>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</si>
  <si>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</si>
  <si>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</si>
  <si>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</si>
  <si>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</si>
  <si>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</si>
  <si>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</si>
  <si>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</si>
  <si>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</si>
  <si>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</si>
  <si>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</si>
  <si>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</si>
  <si>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</si>
  <si>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</si>
  <si>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</si>
  <si>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</si>
  <si>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</si>
  <si>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</si>
  <si>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</si>
  <si>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</si>
  <si>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</si>
  <si>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</si>
  <si>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</si>
  <si>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</si>
  <si>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</si>
  <si>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</si>
  <si>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</si>
  <si>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</si>
  <si>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</si>
  <si>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</si>
  <si>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</si>
  <si>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</si>
  <si>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</si>
  <si>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</si>
  <si>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</si>
  <si>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</si>
  <si>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</si>
  <si>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</si>
  <si>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</si>
  <si>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</si>
  <si>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</si>
  <si>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</si>
  <si>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</si>
  <si>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</si>
  <si>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</si>
  <si>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</si>
  <si>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</si>
  <si>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</si>
  <si>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</si>
  <si>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</si>
  <si>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</si>
  <si>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</si>
  <si>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</si>
  <si>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</si>
  <si>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</si>
  <si>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</si>
  <si>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</si>
  <si>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</si>
  <si>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</si>
  <si>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</si>
  <si>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</si>
  <si>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</si>
  <si>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</si>
  <si>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</si>
  <si>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</si>
  <si>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</si>
  <si>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</si>
  <si>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</si>
  <si>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</si>
  <si>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</si>
  <si>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</si>
  <si>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</si>
  <si>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</si>
  <si>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</si>
  <si>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</si>
  <si>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</si>
  <si>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</si>
  <si>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</si>
  <si>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</si>
  <si>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</si>
  <si>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</si>
  <si>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</si>
  <si>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</si>
  <si>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</si>
  <si>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</si>
  <si>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</si>
  <si>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</si>
  <si>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</si>
  <si>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</si>
  <si>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</si>
  <si>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</si>
  <si>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</si>
  <si>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</si>
  <si>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</si>
  <si>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</si>
  <si>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</si>
  <si>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</si>
  <si>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</si>
  <si>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</si>
  <si>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</si>
  <si>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</si>
  <si>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</si>
  <si>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</si>
  <si>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</si>
  <si>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</si>
  <si>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</si>
  <si>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</si>
  <si>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</si>
  <si>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</si>
  <si>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</si>
  <si>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</si>
  <si>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</si>
  <si>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</si>
  <si>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</si>
  <si>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</si>
  <si>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</si>
  <si>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</si>
  <si>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</si>
  <si>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</si>
  <si>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</si>
  <si>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</si>
  <si>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</si>
  <si>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</si>
  <si>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</si>
  <si>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</si>
  <si>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</si>
  <si>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</si>
  <si>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</si>
  <si>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</si>
  <si>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</si>
  <si>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</si>
  <si>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</si>
  <si>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</si>
  <si>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</si>
  <si>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</si>
  <si>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</si>
  <si>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</si>
  <si>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</si>
  <si>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</si>
  <si>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</si>
  <si>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</si>
  <si>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</si>
  <si>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</si>
  <si>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</si>
  <si>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</si>
  <si>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</si>
  <si>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</si>
  <si>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</si>
  <si>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</si>
  <si>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</si>
  <si>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</si>
  <si>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</si>
  <si>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</si>
  <si>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</si>
  <si>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</si>
  <si>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</si>
  <si>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</si>
  <si>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</si>
  <si>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</si>
  <si>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</si>
  <si>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</si>
  <si>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</si>
  <si>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</si>
  <si>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</si>
  <si>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</si>
  <si>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</si>
  <si>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</si>
  <si>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</si>
  <si>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</si>
  <si>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</si>
  <si>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</si>
  <si>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</si>
  <si>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</si>
  <si>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</si>
  <si>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</si>
  <si>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</si>
  <si>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</si>
  <si>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</si>
  <si>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</si>
  <si>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</si>
  <si>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</si>
  <si>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</si>
  <si>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</si>
  <si>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</si>
  <si>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</si>
  <si>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</si>
  <si>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</si>
  <si>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</si>
  <si>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</si>
  <si>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</si>
  <si>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</si>
  <si>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</si>
  <si>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</si>
  <si>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</si>
  <si>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</si>
  <si>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</si>
  <si>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</si>
  <si>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</si>
  <si>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</si>
  <si>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</si>
  <si>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</si>
  <si>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</si>
  <si>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</si>
  <si>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</si>
  <si>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</si>
  <si>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</si>
  <si>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</si>
  <si>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</si>
  <si>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</si>
  <si>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</si>
  <si>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</si>
  <si>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</si>
  <si>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</si>
  <si>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</si>
  <si>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</si>
  <si>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</si>
  <si>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</si>
  <si>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</si>
  <si>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</si>
  <si>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</si>
  <si>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</si>
  <si>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</si>
  <si>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</si>
  <si>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</si>
  <si>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</si>
  <si>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</si>
  <si>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</si>
  <si>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</si>
  <si>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</si>
  <si>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</si>
  <si>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</si>
  <si>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</si>
  <si>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</si>
  <si>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</si>
  <si>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</si>
  <si>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</si>
  <si>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</si>
  <si>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</si>
  <si>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</si>
  <si>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</si>
  <si>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</si>
  <si>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</si>
  <si>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</si>
  <si>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</si>
  <si>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</si>
  <si>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</si>
  <si>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</si>
  <si>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</si>
  <si>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</si>
  <si>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</si>
  <si>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</si>
  <si>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</si>
  <si>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</si>
  <si>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</si>
  <si>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</si>
  <si>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</si>
  <si>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</si>
  <si>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</si>
  <si>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</si>
  <si>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</si>
  <si>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</si>
  <si>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</si>
  <si>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</si>
  <si>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</si>
  <si>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</si>
  <si>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</si>
  <si>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</si>
  <si>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</si>
  <si>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</si>
  <si>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</si>
  <si>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</si>
  <si>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</si>
  <si>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</si>
  <si>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</si>
  <si>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</si>
  <si>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</si>
  <si>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</si>
  <si>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</si>
  <si>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</si>
  <si>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</si>
  <si>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</si>
  <si>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</si>
  <si>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</si>
  <si>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</si>
  <si>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</si>
  <si>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</si>
  <si>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</si>
  <si>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</si>
  <si>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</si>
  <si>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</si>
  <si>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</si>
  <si>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</si>
  <si>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</si>
  <si>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</si>
  <si>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</si>
  <si>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</si>
  <si>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</si>
  <si>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</si>
  <si>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</si>
  <si>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</si>
  <si>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</si>
  <si>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</si>
  <si>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</si>
  <si>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</si>
  <si>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</si>
  <si>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</si>
  <si>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</si>
  <si>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</si>
  <si>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</si>
  <si>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</si>
  <si>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</si>
  <si>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</si>
  <si>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</si>
  <si>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</si>
  <si>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</si>
  <si>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</si>
  <si>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</si>
  <si>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</si>
  <si>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</si>
  <si>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</si>
  <si>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</si>
  <si>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</si>
  <si>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</si>
  <si>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</si>
  <si>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</si>
  <si>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</si>
  <si>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</si>
  <si>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</si>
  <si>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</si>
  <si>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</si>
  <si>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</si>
  <si>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</si>
  <si>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</si>
  <si>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</si>
  <si>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</si>
  <si>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</si>
  <si>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</si>
  <si>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</si>
  <si>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</si>
  <si>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</si>
  <si>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</si>
  <si>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</si>
  <si>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</si>
  <si>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</si>
  <si>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</si>
  <si>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</si>
  <si>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</si>
  <si>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</si>
  <si>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</si>
  <si>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</si>
  <si>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</si>
  <si>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</si>
  <si>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</si>
  <si>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</si>
  <si>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</si>
  <si>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</si>
  <si>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</si>
  <si>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</si>
  <si>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</si>
  <si>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</si>
  <si>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</si>
  <si>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</si>
  <si>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</si>
  <si>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</si>
  <si>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</si>
  <si>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</si>
  <si>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</si>
  <si>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</si>
  <si>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</si>
  <si>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</si>
  <si>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</si>
  <si>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</si>
  <si>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</si>
  <si>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</si>
  <si>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</si>
  <si>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</si>
  <si>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</si>
  <si>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</si>
  <si>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</si>
  <si>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</si>
  <si>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</si>
  <si>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</si>
  <si>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</si>
  <si>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</si>
  <si>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</si>
  <si>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</si>
  <si>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</si>
  <si>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</si>
  <si>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</si>
  <si>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</si>
  <si>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</si>
  <si>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</si>
  <si>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</si>
  <si>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</si>
  <si>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</si>
  <si>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</si>
  <si>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</si>
  <si>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</si>
  <si>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</si>
  <si>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</si>
  <si>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</si>
  <si>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</si>
  <si>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</si>
  <si>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</si>
  <si>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</si>
  <si>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</si>
  <si>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</si>
  <si>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</si>
  <si>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</si>
  <si>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</si>
  <si>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</si>
  <si>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</si>
  <si>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</si>
  <si>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</si>
  <si>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</si>
  <si>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</si>
  <si>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</si>
  <si>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</si>
  <si>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</si>
  <si>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</si>
  <si>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</si>
  <si>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</si>
  <si>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</si>
  <si>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</si>
  <si>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</si>
  <si>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</si>
  <si>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</si>
  <si>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</si>
  <si>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</si>
  <si>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</si>
  <si>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</si>
  <si>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</si>
  <si>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</si>
  <si>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</si>
  <si>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</si>
  <si>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</si>
  <si>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</si>
  <si>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</si>
  <si>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</si>
  <si>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</si>
  <si>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</si>
  <si>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</si>
  <si>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</si>
  <si>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</si>
  <si>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</si>
  <si>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</si>
  <si>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</si>
  <si>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</si>
  <si>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</si>
  <si>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</si>
  <si>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</si>
  <si>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</si>
  <si>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</si>
  <si>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</si>
  <si>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</si>
  <si>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</si>
  <si>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</si>
  <si>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</si>
  <si>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</si>
  <si>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</si>
  <si>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</si>
  <si>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</si>
  <si>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</si>
  <si>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</si>
  <si>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</si>
  <si>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</si>
  <si>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</si>
  <si>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</si>
  <si>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</si>
  <si>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</si>
  <si>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</si>
  <si>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</si>
  <si>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</si>
  <si>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</si>
  <si>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</si>
  <si>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</si>
  <si>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</si>
  <si>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</si>
  <si>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</si>
  <si>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</si>
  <si>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</si>
  <si>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</si>
  <si>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</si>
  <si>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</si>
  <si>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</si>
  <si>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</si>
  <si>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</si>
  <si>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</si>
  <si>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</si>
  <si>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</si>
  <si>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</si>
  <si>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</si>
  <si>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</si>
  <si>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</si>
  <si>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</si>
  <si>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</si>
  <si>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</si>
  <si>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</si>
  <si>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</si>
  <si>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</si>
  <si>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</si>
  <si>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</si>
  <si>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</si>
  <si>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</si>
  <si>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</si>
  <si>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</si>
  <si>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</si>
  <si>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</si>
  <si>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</si>
  <si>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</si>
  <si>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</si>
  <si>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</si>
  <si>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</si>
  <si>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</si>
  <si>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</si>
  <si>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</si>
  <si>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</si>
  <si>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</si>
  <si>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</si>
  <si>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</si>
  <si>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</si>
  <si>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</si>
  <si>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</si>
  <si>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</si>
  <si>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</si>
  <si>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</si>
  <si>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</si>
  <si>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</si>
  <si>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</si>
  <si>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</si>
  <si>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</si>
  <si>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</si>
  <si>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</si>
  <si>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</si>
  <si>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</si>
  <si>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</si>
  <si>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</si>
  <si>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</si>
  <si>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</si>
  <si>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</si>
  <si>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</si>
  <si>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</si>
  <si>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</si>
  <si>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</si>
  <si>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</si>
  <si>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</si>
  <si>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</si>
  <si>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</si>
  <si>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</si>
  <si>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</si>
  <si>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</si>
  <si>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</si>
  <si>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</si>
  <si>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</si>
  <si>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</si>
  <si>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</si>
  <si>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</si>
  <si>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</si>
  <si>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</si>
  <si>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</si>
  <si>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</si>
  <si>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</si>
  <si>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</si>
  <si>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</si>
  <si>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</si>
  <si>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</si>
  <si>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</si>
  <si>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</si>
  <si>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</si>
  <si>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</si>
  <si>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</si>
  <si>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</si>
  <si>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</si>
  <si>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</si>
  <si>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</si>
  <si>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</si>
  <si>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</si>
  <si>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</si>
  <si>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</si>
  <si>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</si>
  <si>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</si>
  <si>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</si>
  <si>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</si>
  <si>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</si>
  <si>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</si>
  <si>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</si>
  <si>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</si>
  <si>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</si>
  <si>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</si>
  <si>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</si>
  <si>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</si>
  <si>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</si>
  <si>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</si>
  <si>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</si>
  <si>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</si>
  <si>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</si>
  <si>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</si>
  <si>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</si>
  <si>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</si>
  <si>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</si>
  <si>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</si>
  <si>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</si>
  <si>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</si>
  <si>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</si>
  <si>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</si>
  <si>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</si>
  <si>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</si>
  <si>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</si>
  <si>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</si>
  <si>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</si>
  <si>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</si>
  <si>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</si>
  <si>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</si>
  <si>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</si>
  <si>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</si>
  <si>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</si>
  <si>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</si>
  <si>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</si>
  <si>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</si>
  <si>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</si>
  <si>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</si>
  <si>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</si>
  <si>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</si>
  <si>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</si>
  <si>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</si>
  <si>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</si>
  <si>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</si>
  <si>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</si>
  <si>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</si>
  <si>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</si>
  <si>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</si>
  <si>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</si>
  <si>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</si>
  <si>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</si>
  <si>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</si>
  <si>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</si>
  <si>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</si>
  <si>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</si>
  <si>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</si>
  <si>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</si>
  <si>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</si>
  <si>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</si>
  <si>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</si>
  <si>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</si>
  <si>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</si>
  <si>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</si>
  <si>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</si>
  <si>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</si>
  <si>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</si>
  <si>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</si>
  <si>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</si>
  <si>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</si>
  <si>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</si>
  <si>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</si>
  <si>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</si>
  <si>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</si>
  <si>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</si>
  <si>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</si>
  <si>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</si>
  <si>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</si>
  <si>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</si>
  <si>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</si>
  <si>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</si>
  <si>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</si>
  <si>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</si>
  <si>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</si>
  <si>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</si>
  <si>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</si>
  <si>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</si>
  <si>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</si>
  <si>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</si>
  <si>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</si>
  <si>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</si>
  <si>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</si>
  <si>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</si>
  <si>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</si>
  <si>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</si>
  <si>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</si>
  <si>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</si>
  <si>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</si>
  <si>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</si>
  <si>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</si>
  <si>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</si>
  <si>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</si>
  <si>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</si>
  <si>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</si>
  <si>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</si>
  <si>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</si>
  <si>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</si>
  <si>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</si>
  <si>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</si>
  <si>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</si>
  <si>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</si>
  <si>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</si>
  <si>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</si>
  <si>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</si>
  <si>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</si>
  <si>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</si>
  <si>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</si>
  <si>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</si>
  <si>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</si>
  <si>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</si>
  <si>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</si>
  <si>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</si>
  <si>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</si>
  <si>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</si>
  <si>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</si>
  <si>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</si>
  <si>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</si>
  <si>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</si>
  <si>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</si>
  <si>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</si>
  <si>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</si>
  <si>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</si>
  <si>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</si>
  <si>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</si>
  <si>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</si>
  <si>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</si>
  <si>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</si>
  <si>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</si>
  <si>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</si>
  <si>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</si>
  <si>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</si>
  <si>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</si>
  <si>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</si>
  <si>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</si>
  <si>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</si>
  <si>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</si>
  <si>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</si>
  <si>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</si>
  <si>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</si>
  <si>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</si>
  <si>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</si>
  <si>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</si>
  <si>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</si>
  <si>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</si>
  <si>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</si>
  <si>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</si>
  <si>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</si>
  <si>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</si>
  <si>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</si>
  <si>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</si>
  <si>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</si>
  <si>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</si>
  <si>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</si>
  <si>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</si>
  <si>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</si>
  <si>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</si>
  <si>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</si>
  <si>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</si>
  <si>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</si>
  <si>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</si>
  <si>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</si>
  <si>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</si>
  <si>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</si>
  <si>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</si>
  <si>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</si>
  <si>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</si>
  <si>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</si>
  <si>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</si>
  <si>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</si>
  <si>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</si>
  <si>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</si>
  <si>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</si>
  <si>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</si>
  <si>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</si>
  <si>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</si>
  <si>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</si>
  <si>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</si>
  <si>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</si>
  <si>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</si>
  <si>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</si>
  <si>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</si>
  <si>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</si>
  <si>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</si>
  <si>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</si>
  <si>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</si>
  <si>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</si>
  <si>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</si>
  <si>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</si>
  <si>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</si>
  <si>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</si>
  <si>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</si>
  <si>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</si>
  <si>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</si>
  <si>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</si>
  <si>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</si>
  <si>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</si>
  <si>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</si>
  <si>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</si>
  <si>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</si>
  <si>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</si>
  <si>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</si>
  <si>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</si>
  <si>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</si>
  <si>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</si>
  <si>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</si>
  <si>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</si>
  <si>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</si>
  <si>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</si>
  <si>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</si>
  <si>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</si>
  <si>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</si>
  <si>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</si>
  <si>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</si>
  <si>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</si>
  <si>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</si>
  <si>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</si>
  <si>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</si>
  <si>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</si>
  <si>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</si>
  <si>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</si>
  <si>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</si>
  <si>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</si>
  <si>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</si>
  <si>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</si>
  <si>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</si>
  <si>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</si>
  <si>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</si>
  <si>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</si>
  <si>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</si>
  <si>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</si>
  <si>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</si>
  <si>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</si>
  <si>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</si>
  <si>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</si>
  <si>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</si>
  <si>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</si>
  <si>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</si>
  <si>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</si>
  <si>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</si>
  <si>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</si>
  <si>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</si>
  <si>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</si>
  <si>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</si>
  <si>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</si>
  <si>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</si>
  <si>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</si>
  <si>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</si>
  <si>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</si>
  <si>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</si>
  <si>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</si>
  <si>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</si>
  <si>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</si>
  <si>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</si>
  <si>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</si>
  <si>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</si>
  <si>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</si>
  <si>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</si>
  <si>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</si>
  <si>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</si>
  <si>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</si>
  <si>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</si>
  <si>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</si>
  <si>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</si>
  <si>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</si>
  <si>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</si>
  <si>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</si>
  <si>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</si>
  <si>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</si>
  <si>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</si>
  <si>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</si>
  <si>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</si>
  <si>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</si>
  <si>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</si>
  <si>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</si>
  <si>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</si>
  <si>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</si>
  <si>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</si>
  <si>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</si>
  <si>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</si>
  <si>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</si>
  <si>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</si>
  <si>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</si>
  <si>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</si>
  <si>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</si>
  <si>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</si>
  <si>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</si>
  <si>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</si>
  <si>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</si>
  <si>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</si>
  <si>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</si>
  <si>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</si>
  <si>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</si>
  <si>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</si>
  <si>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</si>
  <si>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</si>
  <si>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</si>
  <si>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</si>
  <si>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</si>
  <si>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</si>
  <si>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</si>
  <si>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</si>
  <si>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</si>
  <si>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</si>
  <si>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</si>
  <si>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</si>
  <si>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</si>
  <si>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</si>
  <si>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</si>
  <si>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</si>
  <si>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</si>
  <si>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</si>
  <si>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</si>
  <si>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</si>
  <si>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</si>
  <si>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</si>
  <si>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</si>
  <si>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</si>
  <si>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</si>
  <si>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</si>
  <si>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</si>
  <si>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</si>
  <si>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</si>
  <si>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</si>
  <si>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</si>
  <si>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</si>
  <si>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</si>
  <si>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</si>
  <si>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</si>
  <si>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</si>
  <si>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</si>
  <si>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</si>
  <si>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</si>
  <si>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</si>
  <si>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</si>
  <si>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</si>
  <si>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</si>
  <si>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</si>
  <si>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</si>
  <si>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</si>
  <si>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</si>
  <si>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</si>
  <si>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</si>
  <si>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</si>
  <si>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</si>
  <si>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</si>
  <si>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</si>
  <si>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</si>
  <si>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</si>
  <si>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</si>
  <si>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</si>
  <si>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</si>
  <si>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</si>
  <si>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</si>
  <si>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</si>
  <si>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</si>
  <si>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</si>
  <si>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</si>
  <si>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</si>
  <si>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</si>
  <si>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</si>
  <si>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</si>
  <si>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</si>
  <si>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</si>
  <si>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</si>
  <si>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</si>
  <si>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</si>
  <si>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</si>
  <si>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</si>
  <si>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</si>
  <si>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</si>
  <si>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</si>
  <si>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</si>
  <si>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</si>
  <si>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</si>
  <si>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</si>
  <si>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</si>
  <si>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</si>
  <si>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</si>
  <si>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</si>
  <si>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</si>
  <si>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</si>
  <si>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</si>
  <si>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</si>
  <si>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</si>
  <si>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</si>
  <si>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</si>
  <si>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</si>
  <si>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</si>
  <si>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</si>
  <si>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</si>
  <si>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</si>
  <si>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</si>
  <si>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</si>
  <si>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</si>
  <si>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</si>
  <si>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</si>
  <si>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</si>
  <si>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</si>
  <si>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</si>
  <si>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</si>
  <si>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</si>
  <si>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</si>
  <si>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</si>
  <si>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</si>
  <si>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</si>
  <si>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</si>
  <si>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</si>
  <si>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</si>
  <si>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</si>
  <si>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</si>
  <si>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</si>
  <si>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</si>
  <si>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</si>
  <si>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</si>
  <si>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</si>
  <si>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</si>
  <si>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</si>
  <si>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</si>
  <si>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</si>
  <si>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</si>
  <si>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</si>
  <si>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</si>
  <si>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</si>
  <si>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</si>
  <si>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</si>
  <si>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</si>
  <si>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</si>
  <si>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</si>
  <si>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</si>
  <si>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</si>
  <si>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</si>
  <si>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</si>
  <si>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</si>
  <si>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</si>
  <si>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</si>
  <si>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</si>
  <si>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</si>
  <si>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</si>
  <si>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</si>
  <si>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</si>
  <si>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</si>
  <si>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</si>
  <si>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</si>
  <si>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</si>
  <si>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</si>
  <si>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</si>
  <si>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</si>
  <si>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</si>
  <si>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</si>
  <si>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</si>
  <si>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</si>
  <si>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</si>
  <si>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</si>
  <si>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</si>
  <si>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</si>
  <si>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</si>
  <si>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</si>
  <si>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</si>
  <si>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</si>
  <si>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</si>
  <si>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</si>
  <si>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</si>
  <si>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</si>
  <si>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</si>
  <si>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</si>
  <si>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</si>
  <si>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</si>
  <si>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</si>
  <si>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</si>
  <si>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</si>
  <si>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</si>
  <si>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</si>
  <si>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</si>
  <si>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</si>
  <si>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</si>
  <si>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</si>
  <si>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</si>
  <si>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</si>
  <si>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</si>
  <si>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</si>
  <si>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</si>
  <si>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</si>
  <si>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</si>
  <si>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</si>
  <si>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</si>
  <si>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</si>
  <si>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</si>
  <si>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</si>
  <si>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</si>
  <si>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</si>
  <si>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</si>
  <si>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</si>
  <si>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</si>
  <si>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</si>
  <si>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</si>
  <si>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</si>
  <si>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</si>
  <si>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</si>
  <si>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</si>
  <si>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</si>
  <si>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</si>
  <si>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</si>
  <si>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</si>
  <si>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</si>
  <si>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</si>
  <si>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</si>
  <si>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</si>
  <si>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</si>
  <si>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</si>
  <si>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</si>
  <si>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</si>
  <si>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</si>
  <si>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</si>
  <si>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</si>
  <si>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</si>
  <si>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</si>
  <si>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</si>
  <si>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</si>
  <si>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</si>
  <si>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</si>
  <si>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</si>
  <si>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</si>
  <si>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</si>
  <si>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</si>
  <si>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</si>
  <si>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</si>
  <si>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</si>
  <si>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</si>
  <si>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</si>
  <si>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</si>
  <si>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</si>
  <si>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</si>
  <si>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</si>
  <si>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</si>
  <si>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</si>
  <si>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</si>
  <si>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</si>
  <si>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</si>
  <si>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</si>
  <si>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</si>
  <si>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</si>
  <si>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</si>
  <si>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</si>
  <si>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</si>
  <si>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</si>
  <si>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</si>
  <si>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</si>
  <si>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</si>
  <si>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</si>
  <si>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</si>
  <si>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</si>
  <si>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</si>
  <si>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</si>
  <si>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</si>
  <si>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</si>
  <si>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</si>
  <si>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</si>
  <si>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</si>
  <si>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</si>
  <si>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</si>
  <si>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</si>
  <si>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</si>
  <si>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</si>
  <si>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</si>
  <si>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</si>
  <si>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</si>
  <si>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</si>
  <si>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</si>
  <si>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</si>
  <si>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</si>
  <si>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</si>
  <si>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</si>
  <si>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</si>
  <si>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</si>
  <si>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</si>
  <si>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</si>
  <si>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</si>
  <si>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</si>
  <si>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</si>
  <si>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</si>
  <si>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</si>
  <si>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</si>
  <si>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</si>
  <si>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</si>
  <si>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</si>
  <si>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</si>
  <si>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</si>
  <si>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</si>
  <si>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</si>
  <si>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</si>
  <si>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</si>
  <si>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</si>
  <si>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</si>
  <si>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</si>
  <si>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</si>
  <si>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</si>
  <si>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</si>
  <si>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</si>
  <si>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</si>
  <si>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</si>
  <si>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</si>
  <si>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</si>
  <si>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</si>
  <si>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</si>
  <si>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</si>
  <si>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</si>
  <si>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</si>
  <si>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</si>
  <si>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</si>
  <si>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</si>
  <si>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</si>
  <si>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</si>
  <si>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</si>
  <si>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</si>
  <si>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</si>
  <si>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</si>
  <si>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</si>
  <si>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</si>
  <si>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</si>
  <si>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</si>
  <si>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</si>
  <si>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</si>
  <si>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</si>
  <si>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</si>
  <si>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</si>
  <si>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</si>
  <si>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</si>
  <si>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</si>
  <si>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</si>
  <si>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</si>
  <si>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</si>
  <si>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</si>
  <si>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</si>
  <si>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</si>
  <si>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</si>
  <si>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</si>
  <si>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</si>
  <si>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</si>
  <si>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</si>
  <si>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</si>
  <si>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</si>
  <si>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</si>
  <si>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</si>
  <si>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</si>
  <si>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</si>
  <si>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</si>
  <si>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</si>
  <si>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</si>
  <si>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</si>
  <si>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</si>
  <si>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</si>
  <si>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</si>
  <si>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</si>
  <si>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</si>
  <si>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</si>
  <si>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</si>
  <si>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</si>
  <si>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</si>
  <si>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</si>
  <si>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</si>
  <si>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</si>
  <si>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</si>
  <si>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</si>
  <si>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</si>
  <si>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</si>
  <si>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</si>
  <si>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</si>
  <si>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</si>
  <si>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</si>
  <si>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</si>
  <si>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</si>
  <si>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</si>
  <si>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</si>
  <si>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</si>
  <si>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</si>
  <si>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</si>
  <si>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</si>
  <si>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</si>
  <si>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</si>
  <si>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</si>
  <si>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</si>
  <si>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</si>
  <si>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</si>
  <si>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</si>
  <si>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</si>
  <si>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</si>
  <si>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</si>
  <si>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</si>
  <si>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</si>
  <si>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</si>
  <si>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</si>
  <si>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</si>
  <si>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</si>
  <si>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</si>
  <si>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</si>
  <si>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</si>
  <si>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</si>
  <si>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</si>
  <si>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</si>
  <si>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</si>
  <si>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</si>
  <si>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</si>
  <si>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</si>
  <si>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</si>
  <si>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</si>
  <si>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</si>
  <si>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</si>
  <si>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</si>
  <si>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</si>
  <si>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</si>
  <si>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</si>
  <si>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</si>
  <si>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</si>
  <si>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</si>
  <si>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</si>
  <si>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</si>
  <si>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</si>
  <si>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</si>
  <si>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</si>
  <si>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</si>
  <si>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</si>
  <si>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</si>
  <si>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</si>
  <si>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</si>
  <si>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</si>
  <si>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</si>
  <si>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</si>
  <si>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</si>
  <si>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</si>
  <si>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</si>
  <si>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</si>
  <si>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</si>
  <si>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</si>
  <si>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</si>
  <si>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</si>
  <si>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</si>
  <si>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</si>
  <si>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</si>
  <si>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</si>
  <si>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</si>
  <si>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</si>
  <si>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</si>
  <si>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</si>
  <si>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</si>
  <si>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</si>
  <si>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</si>
  <si>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</si>
  <si>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</si>
  <si>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</si>
  <si>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</si>
  <si>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</si>
  <si>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</si>
  <si>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</si>
  <si>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</si>
  <si>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</si>
  <si>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</si>
  <si>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</si>
  <si>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</si>
  <si>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</si>
  <si>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</si>
  <si>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</si>
  <si>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</si>
  <si>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</si>
  <si>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</si>
  <si>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</si>
  <si>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</si>
  <si>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</si>
  <si>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</si>
  <si>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</si>
  <si>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</si>
  <si>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</si>
  <si>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</si>
  <si>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</si>
  <si>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</si>
  <si>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</si>
  <si>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</si>
  <si>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</si>
  <si>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</si>
  <si>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</si>
  <si>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</si>
  <si>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</si>
  <si>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</si>
  <si>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</si>
  <si>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</si>
  <si>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</si>
  <si>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</si>
  <si>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</si>
  <si>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</si>
  <si>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</si>
  <si>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</si>
  <si>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</si>
  <si>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</si>
  <si>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</si>
  <si>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</si>
  <si>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</si>
  <si>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</si>
  <si>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</si>
  <si>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</si>
  <si>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</si>
  <si>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</si>
  <si>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</si>
  <si>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</si>
  <si>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</si>
  <si>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</si>
  <si>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</si>
  <si>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</si>
  <si>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</si>
  <si>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</si>
  <si>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</si>
  <si>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</si>
  <si>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</si>
  <si>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</si>
  <si>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</si>
  <si>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</si>
  <si>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</si>
  <si>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</si>
  <si>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</si>
  <si>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</si>
  <si>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</si>
  <si>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</si>
  <si>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</si>
  <si>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</si>
  <si>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</si>
  <si>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</si>
  <si>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</si>
  <si>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</si>
  <si>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</si>
  <si>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</si>
  <si>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</si>
  <si>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</si>
  <si>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</si>
  <si>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</si>
  <si>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</si>
  <si>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</si>
  <si>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</si>
  <si>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</si>
  <si>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</si>
  <si>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</si>
  <si>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</si>
  <si>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</si>
  <si>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</si>
  <si>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</si>
  <si>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</si>
  <si>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</si>
  <si>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</si>
  <si>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</si>
  <si>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</si>
  <si>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</si>
  <si>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</si>
  <si>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</si>
  <si>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</si>
  <si>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</si>
  <si>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</si>
  <si>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</si>
  <si>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</si>
  <si>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</si>
  <si>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</si>
  <si>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</si>
  <si>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</si>
  <si>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</si>
  <si>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</si>
  <si>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</si>
  <si>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</si>
  <si>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</si>
  <si>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</si>
  <si>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</si>
  <si>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</si>
  <si>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</si>
  <si>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</si>
  <si>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</si>
  <si>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</si>
  <si>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</si>
  <si>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</si>
  <si>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</si>
  <si>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</si>
  <si>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</si>
  <si>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</si>
  <si>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</si>
  <si>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</si>
  <si>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</si>
  <si>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</si>
  <si>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</si>
  <si>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</si>
  <si>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</si>
  <si>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</si>
  <si>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</si>
  <si>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</si>
  <si>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</si>
  <si>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</si>
  <si>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</si>
  <si>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</si>
  <si>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</si>
  <si>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</si>
  <si>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</si>
  <si>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</si>
  <si>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</si>
  <si>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</si>
  <si>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</si>
  <si>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</si>
  <si>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</si>
  <si>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</si>
  <si>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</si>
  <si>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</si>
  <si>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</si>
  <si>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</si>
  <si>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</si>
  <si>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</si>
  <si>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</si>
  <si>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</si>
  <si>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</si>
  <si>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</si>
  <si>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</si>
  <si>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</si>
  <si>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</si>
  <si>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</si>
  <si>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</si>
  <si>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</si>
  <si>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</si>
  <si>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</si>
  <si>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</si>
  <si>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</si>
  <si>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</si>
  <si>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</si>
  <si>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</si>
  <si>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</si>
  <si>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</si>
  <si>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</si>
  <si>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</si>
  <si>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</si>
  <si>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</si>
  <si>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</si>
  <si>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</si>
  <si>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</si>
  <si>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</si>
  <si>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</si>
  <si>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</si>
  <si>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</si>
  <si>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</si>
  <si>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</si>
  <si>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</si>
  <si>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</si>
  <si>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</si>
  <si>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</si>
  <si>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</si>
  <si>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</si>
  <si>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</si>
  <si>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</si>
  <si>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</si>
  <si>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</si>
  <si>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</si>
  <si>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</si>
  <si>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</si>
  <si>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</si>
  <si>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</si>
  <si>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</si>
  <si>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</si>
  <si>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</si>
  <si>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</si>
  <si>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</si>
  <si>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</si>
  <si>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</si>
  <si>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</si>
  <si>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</si>
  <si>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</si>
  <si>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</si>
  <si>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</si>
  <si>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</si>
  <si>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</si>
  <si>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</si>
  <si>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</si>
  <si>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</si>
  <si>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</si>
  <si>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</si>
  <si>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</si>
  <si>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</si>
  <si>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</si>
  <si>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</si>
  <si>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</si>
  <si>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</si>
  <si>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</si>
  <si>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</si>
  <si>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</si>
  <si>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</si>
  <si>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</si>
  <si>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</si>
  <si>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</si>
  <si>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</si>
  <si>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</si>
  <si>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</si>
  <si>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</si>
  <si>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</si>
  <si>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</si>
  <si>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</si>
  <si>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</si>
  <si>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</si>
  <si>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</si>
  <si>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</si>
  <si>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</si>
  <si>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</si>
  <si>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</si>
  <si>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</si>
  <si>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</si>
  <si>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</si>
  <si>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</si>
  <si>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</si>
  <si>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</si>
  <si>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</si>
  <si>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</si>
  <si>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</si>
  <si>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</si>
  <si>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</si>
  <si>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</si>
  <si>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</si>
  <si>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</si>
  <si>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</si>
  <si>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</si>
  <si>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</si>
  <si>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</si>
  <si>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</si>
  <si>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</si>
  <si>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</si>
  <si>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</si>
  <si>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</si>
  <si>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</si>
  <si>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</si>
  <si>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</si>
  <si>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</si>
  <si>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</si>
  <si>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</si>
  <si>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</si>
  <si>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</si>
  <si>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</si>
  <si>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</si>
  <si>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</si>
  <si>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</si>
  <si>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</si>
  <si>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</si>
  <si>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</si>
  <si>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</si>
  <si>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</si>
  <si>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</si>
  <si>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</si>
  <si>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</si>
  <si>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</si>
  <si>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</si>
  <si>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</si>
  <si>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</si>
  <si>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</si>
  <si>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</si>
  <si>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</si>
  <si>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</si>
  <si>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</si>
  <si>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</si>
  <si>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</si>
  <si>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</si>
  <si>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</si>
  <si>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</si>
  <si>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</si>
  <si>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</si>
  <si>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</si>
  <si>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</si>
  <si>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</si>
  <si>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</si>
  <si>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</si>
  <si>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</si>
  <si>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</si>
  <si>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</si>
  <si>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</si>
  <si>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</si>
  <si>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</si>
  <si>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</si>
  <si>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</si>
  <si>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</si>
  <si>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</si>
  <si>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</si>
  <si>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</si>
  <si>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</si>
  <si>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</si>
  <si>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</si>
  <si>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</si>
  <si>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</si>
  <si>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</si>
  <si>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</si>
  <si>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</si>
  <si>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</si>
  <si>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</si>
  <si>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</si>
  <si>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</si>
  <si>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</si>
  <si>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</si>
  <si>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</si>
  <si>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</si>
  <si>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</si>
  <si>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</si>
  <si>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</si>
  <si>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</si>
  <si>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</si>
  <si>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</si>
  <si>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</si>
  <si>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</si>
  <si>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</si>
  <si>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</si>
  <si>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</si>
  <si>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</si>
  <si>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</si>
  <si>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</si>
  <si>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</si>
  <si>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</si>
  <si>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</si>
  <si>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</si>
  <si>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</si>
  <si>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</si>
  <si>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</si>
  <si>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</si>
  <si>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</si>
  <si>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</si>
  <si>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</si>
  <si>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</si>
  <si>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</si>
  <si>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</si>
  <si>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</si>
  <si>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</si>
  <si>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</si>
  <si>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</si>
  <si>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</si>
  <si>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</si>
  <si>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</si>
  <si>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</si>
  <si>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</si>
  <si>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</si>
  <si>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</si>
  <si>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</si>
  <si>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</si>
  <si>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</si>
  <si>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</si>
  <si>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</si>
  <si>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</si>
  <si>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</si>
  <si>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</si>
  <si>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</si>
  <si>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</si>
  <si>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</si>
  <si>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</si>
  <si>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</si>
  <si>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</si>
  <si>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</si>
  <si>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</si>
  <si>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</si>
  <si>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</si>
  <si>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</si>
  <si>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</si>
  <si>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</si>
  <si>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</si>
  <si>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</si>
  <si>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</si>
  <si>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</si>
  <si>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</si>
  <si>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</si>
  <si>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</si>
  <si>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</si>
  <si>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</si>
  <si>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</si>
  <si>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</si>
  <si>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</si>
  <si>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</si>
  <si>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</si>
  <si>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</si>
  <si>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</si>
  <si>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</si>
  <si>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</si>
  <si>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</si>
  <si>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</si>
  <si>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</si>
  <si>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</si>
  <si>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</si>
  <si>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</si>
  <si>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</si>
  <si>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</si>
  <si>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</si>
  <si>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</si>
  <si>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</si>
  <si>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</si>
  <si>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</si>
  <si>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</si>
  <si>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</si>
  <si>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</si>
  <si>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</si>
  <si>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</si>
  <si>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</si>
  <si>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</si>
  <si>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</si>
  <si>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</si>
  <si>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</si>
  <si>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</si>
  <si>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</si>
  <si>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</si>
  <si>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</si>
  <si>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</si>
  <si>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</si>
  <si>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</si>
  <si>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</si>
  <si>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</si>
  <si>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</si>
  <si>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</si>
  <si>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</si>
  <si>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</si>
  <si>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</si>
  <si>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</si>
  <si>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</si>
  <si>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</si>
  <si>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</si>
  <si>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</si>
  <si>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</si>
  <si>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</si>
  <si>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</si>
  <si>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</si>
  <si>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</si>
  <si>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</si>
  <si>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</si>
  <si>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</si>
  <si>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</si>
  <si>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</si>
  <si>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</si>
  <si>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</si>
  <si>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</si>
  <si>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</si>
  <si>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</si>
  <si>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</si>
  <si>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</si>
  <si>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</si>
  <si>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</si>
  <si>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</si>
  <si>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</si>
  <si>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</si>
  <si>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</si>
  <si>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</si>
  <si>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</si>
  <si>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</si>
  <si>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</si>
  <si>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</si>
  <si>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</si>
  <si>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</si>
  <si>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</si>
  <si>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</si>
  <si>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</si>
  <si>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</si>
  <si>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</si>
  <si>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</si>
  <si>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</si>
  <si>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</si>
  <si>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</si>
  <si>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</si>
  <si>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</si>
  <si>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</si>
  <si>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</si>
  <si>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</si>
  <si>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</si>
  <si>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</si>
  <si>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</si>
  <si>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</si>
  <si>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</si>
  <si>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</si>
  <si>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</si>
  <si>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</si>
  <si>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</si>
  <si>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</si>
  <si>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</si>
  <si>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</si>
  <si>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</si>
  <si>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</si>
  <si>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</si>
  <si>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</si>
  <si>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</si>
  <si>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</si>
  <si>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</si>
  <si>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</si>
  <si>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</si>
  <si>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</si>
  <si>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</si>
  <si>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</si>
  <si>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</si>
  <si>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</si>
  <si>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</si>
  <si>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</si>
  <si>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</si>
  <si>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</si>
  <si>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</si>
  <si>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</si>
  <si>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</si>
  <si>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</si>
  <si>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</si>
  <si>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</si>
  <si>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</si>
  <si>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</si>
  <si>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</si>
  <si>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</si>
  <si>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</si>
  <si>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</si>
  <si>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</si>
  <si>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</si>
  <si>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</si>
  <si>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</si>
  <si>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</si>
  <si>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</si>
  <si>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</si>
  <si>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</si>
  <si>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</si>
  <si>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</si>
  <si>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</si>
  <si>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</si>
  <si>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</si>
  <si>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</si>
  <si>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</si>
  <si>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</si>
  <si>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</si>
  <si>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</si>
  <si>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</si>
  <si>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</si>
  <si>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</si>
  <si>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</si>
  <si>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</si>
  <si>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</si>
  <si>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</si>
  <si>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</si>
  <si>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</si>
  <si>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</si>
  <si>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</si>
  <si>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</si>
  <si>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</si>
  <si>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</si>
  <si>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</si>
  <si>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</si>
  <si>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</si>
  <si>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</si>
  <si>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</si>
  <si>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</si>
  <si>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</si>
  <si>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</si>
  <si>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</si>
  <si>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</si>
  <si>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</si>
  <si>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</si>
  <si>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</si>
  <si>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</si>
  <si>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</si>
  <si>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</si>
  <si>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</si>
  <si>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</si>
  <si>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</si>
  <si>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</si>
  <si>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</si>
  <si>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</si>
  <si>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</si>
  <si>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</si>
  <si>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</si>
  <si>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</si>
  <si>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</si>
  <si>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</si>
  <si>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</si>
  <si>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</si>
  <si>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</si>
  <si>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</si>
  <si>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</si>
  <si>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</si>
  <si>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</si>
  <si>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</si>
  <si>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</si>
  <si>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</si>
  <si>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</si>
  <si>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</si>
  <si>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</si>
  <si>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</si>
  <si>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</si>
  <si>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</si>
  <si>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</si>
  <si>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</si>
  <si>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</si>
  <si>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</si>
  <si>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</si>
  <si>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</si>
  <si>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</si>
  <si>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</si>
  <si>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</si>
  <si>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</si>
  <si>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</si>
  <si>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</si>
  <si>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</si>
  <si>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</si>
  <si>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</si>
  <si>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</si>
  <si>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</si>
  <si>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</si>
  <si>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</si>
  <si>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</si>
  <si>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</si>
  <si>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</si>
  <si>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</si>
  <si>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</si>
  <si>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</si>
  <si>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</si>
  <si>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</si>
  <si>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</si>
  <si>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</si>
  <si>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</si>
  <si>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</si>
  <si>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</si>
  <si>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</si>
  <si>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</si>
  <si>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</si>
  <si>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</si>
  <si>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</si>
  <si>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</si>
  <si>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</si>
  <si>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</si>
  <si>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</si>
  <si>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</si>
  <si>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</si>
  <si>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</si>
  <si>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</si>
  <si>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</si>
  <si>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</si>
  <si>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</si>
  <si>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</si>
  <si>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</si>
  <si>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</si>
  <si>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</si>
  <si>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</si>
  <si>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</si>
  <si>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</si>
  <si>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</si>
  <si>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</si>
  <si>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</si>
  <si>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</si>
  <si>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</si>
  <si>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</si>
  <si>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</si>
  <si>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</si>
  <si>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</si>
  <si>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</si>
  <si>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</si>
  <si>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</si>
  <si>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</si>
  <si>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</si>
  <si>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</si>
  <si>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</si>
  <si>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</si>
  <si>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</si>
  <si>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</si>
  <si>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</si>
  <si>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</si>
  <si>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</si>
  <si>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</si>
  <si>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</si>
  <si>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</si>
  <si>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</si>
  <si>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</si>
  <si>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</si>
  <si>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</si>
  <si>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</si>
  <si>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</si>
  <si>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</si>
  <si>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</si>
  <si>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</si>
  <si>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</si>
  <si>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</si>
  <si>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</si>
  <si>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</si>
  <si>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</si>
  <si>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</si>
  <si>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</si>
  <si>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</si>
  <si>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</si>
  <si>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</si>
  <si>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</si>
  <si>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</si>
  <si>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</si>
  <si>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</si>
  <si>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</si>
  <si>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</si>
  <si>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</si>
  <si>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</si>
  <si>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</si>
  <si>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</si>
  <si>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</si>
  <si>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</si>
  <si>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</si>
  <si>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</si>
  <si>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</si>
  <si>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</si>
  <si>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</si>
  <si>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</si>
  <si>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</si>
  <si>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</si>
  <si>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</si>
  <si>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</si>
  <si>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</si>
  <si>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</si>
  <si>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</si>
  <si>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</si>
  <si>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</si>
  <si>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</si>
  <si>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</si>
  <si>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</si>
  <si>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</si>
  <si>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</si>
  <si>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</si>
  <si>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</si>
  <si>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</si>
  <si>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</si>
  <si>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</si>
  <si>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</si>
  <si>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</si>
  <si>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</si>
  <si>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</si>
  <si>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</si>
  <si>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</si>
  <si>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</si>
  <si>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</si>
  <si>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</si>
  <si>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</si>
  <si>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</si>
  <si>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</si>
  <si>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</si>
  <si>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</si>
  <si>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</si>
  <si>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</si>
  <si>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</si>
  <si>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</si>
  <si>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</si>
  <si>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</si>
  <si>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</si>
  <si>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</si>
  <si>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</si>
  <si>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</si>
  <si>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</si>
  <si>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</si>
  <si>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</si>
  <si>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</si>
  <si>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</si>
  <si>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</si>
  <si>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</si>
  <si>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</si>
  <si>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</si>
  <si>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</si>
  <si>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</si>
  <si>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</si>
  <si>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</si>
  <si>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</si>
  <si>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</si>
  <si>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</si>
  <si>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</si>
  <si>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</si>
  <si>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</si>
  <si>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</si>
  <si>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</si>
  <si>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</si>
  <si>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</si>
  <si>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</si>
  <si>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</si>
  <si>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</si>
  <si>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</si>
  <si>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</si>
  <si>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</si>
  <si>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</si>
  <si>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</si>
  <si>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</si>
  <si>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</si>
  <si>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</si>
  <si>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</si>
  <si>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</si>
  <si>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</si>
  <si>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</si>
  <si>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</si>
  <si>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</si>
  <si>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</si>
  <si>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</si>
  <si>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</si>
  <si>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</si>
  <si>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</si>
  <si>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</si>
  <si>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</si>
  <si>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</si>
  <si>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</si>
  <si>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</si>
  <si>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</si>
  <si>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</si>
  <si>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</si>
  <si>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</si>
  <si>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</si>
  <si>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</si>
  <si>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</si>
  <si>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</si>
  <si>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</si>
  <si>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</si>
  <si>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</si>
  <si>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</si>
  <si>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</si>
  <si>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</si>
  <si>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</si>
  <si>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</si>
  <si>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</si>
  <si>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</si>
  <si>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</si>
  <si>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</si>
  <si>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</si>
  <si>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</si>
  <si>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</si>
  <si>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</si>
  <si>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</si>
  <si>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</si>
  <si>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</si>
  <si>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</si>
  <si>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</si>
  <si>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</si>
  <si>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</si>
  <si>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</si>
  <si>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</si>
  <si>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</si>
  <si>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</si>
  <si>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</si>
  <si>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</si>
  <si>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</si>
  <si>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</si>
  <si>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</si>
  <si>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</si>
  <si>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</si>
  <si>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</si>
  <si>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</si>
  <si>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</si>
  <si>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</si>
  <si>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</si>
  <si>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</si>
  <si>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</si>
  <si>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</si>
  <si>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</si>
  <si>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</si>
  <si>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</si>
  <si>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</si>
  <si>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</si>
  <si>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</si>
  <si>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</si>
  <si>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</si>
  <si>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</si>
  <si>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</si>
  <si>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</si>
  <si>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</si>
  <si>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</si>
  <si>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</si>
  <si>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</si>
  <si>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</si>
  <si>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</si>
  <si>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</si>
  <si>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</si>
  <si>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</si>
  <si>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</si>
  <si>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</si>
  <si>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</si>
  <si>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</si>
  <si>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</si>
  <si>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</si>
  <si>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</si>
  <si>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</si>
  <si>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</si>
  <si>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</si>
  <si>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</si>
  <si>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</si>
  <si>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</si>
  <si>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</si>
  <si>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</si>
  <si>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</si>
  <si>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</si>
  <si>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</si>
  <si>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</si>
  <si>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</si>
  <si>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</si>
  <si>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</si>
  <si>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</si>
  <si>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</si>
  <si>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</si>
  <si>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</si>
  <si>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</si>
  <si>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</si>
  <si>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</si>
  <si>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</si>
  <si>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</si>
  <si>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</si>
  <si>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</si>
  <si>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</si>
  <si>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</si>
  <si>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</si>
  <si>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</si>
  <si>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</si>
  <si>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</si>
  <si>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</si>
  <si>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</si>
  <si>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</si>
  <si>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</si>
  <si>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</si>
  <si>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</si>
  <si>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</si>
  <si>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</si>
  <si>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</si>
  <si>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</si>
  <si>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</si>
  <si>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</si>
  <si>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</si>
  <si>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</si>
  <si>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</si>
  <si>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</si>
  <si>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</si>
  <si>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</si>
  <si>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</si>
  <si>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</si>
  <si>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</si>
  <si>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</si>
  <si>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</si>
  <si>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</si>
  <si>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</si>
  <si>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</si>
  <si>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</si>
  <si>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</si>
  <si>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</si>
  <si>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</si>
  <si>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</si>
  <si>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</si>
  <si>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</si>
  <si>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</si>
  <si>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</si>
  <si>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</si>
  <si>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</si>
  <si>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</si>
  <si>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</si>
  <si>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</si>
  <si>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</si>
  <si>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</si>
  <si>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</si>
  <si>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</si>
  <si>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</si>
  <si>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</si>
  <si>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</si>
  <si>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</si>
  <si>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</si>
  <si>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</si>
  <si>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</si>
  <si>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</si>
  <si>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</si>
  <si>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</si>
  <si>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</si>
  <si>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</si>
  <si>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</si>
  <si>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</si>
  <si>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</si>
  <si>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</si>
  <si>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</si>
  <si>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</si>
  <si>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</si>
  <si>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</si>
  <si>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</si>
  <si>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</si>
  <si>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</si>
  <si>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</si>
  <si>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</si>
  <si>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</si>
  <si>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</si>
  <si>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</si>
  <si>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</si>
  <si>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</si>
  <si>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</si>
  <si>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</si>
  <si>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</si>
  <si>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</si>
  <si>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</si>
  <si>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</si>
  <si>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</si>
  <si>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</si>
  <si>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</si>
  <si>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</si>
  <si>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</si>
  <si>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</si>
  <si>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</si>
  <si>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</si>
  <si>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</si>
  <si>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</si>
  <si>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</si>
  <si>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</si>
  <si>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</si>
  <si>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</si>
  <si>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</si>
  <si>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</si>
  <si>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</si>
  <si>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</si>
  <si>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</si>
  <si>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</si>
  <si>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</si>
  <si>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</si>
  <si>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</si>
  <si>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</si>
  <si>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</si>
  <si>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</si>
  <si>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</si>
  <si>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</si>
  <si>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</si>
  <si>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</si>
  <si>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</si>
  <si>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</si>
  <si>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</si>
  <si>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</si>
  <si>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</si>
  <si>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</si>
  <si>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</si>
  <si>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</si>
  <si>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</si>
  <si>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</si>
  <si>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</si>
  <si>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</si>
  <si>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</si>
  <si>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</si>
  <si>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</si>
  <si>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</si>
  <si>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</si>
  <si>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</si>
  <si>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</si>
  <si>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</si>
  <si>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</si>
  <si>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</si>
  <si>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</si>
  <si>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</si>
  <si>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</si>
  <si>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</si>
  <si>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</si>
  <si>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</si>
  <si>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</si>
  <si>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</si>
  <si>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</si>
  <si>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</si>
  <si>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</si>
  <si>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</si>
  <si>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</si>
  <si>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</si>
  <si>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</si>
  <si>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</si>
  <si>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</si>
  <si>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</si>
  <si>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</si>
  <si>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</si>
  <si>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</si>
  <si>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</si>
  <si>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</si>
  <si>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</si>
  <si>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</si>
  <si>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</si>
  <si>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</si>
  <si>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</si>
  <si>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</si>
  <si>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</si>
  <si>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</si>
  <si>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</si>
  <si>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</si>
  <si>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</si>
  <si>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</si>
  <si>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</si>
  <si>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</si>
  <si>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</si>
  <si>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</si>
  <si>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</si>
  <si>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</si>
  <si>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</si>
  <si>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</si>
  <si>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</si>
  <si>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</si>
  <si>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</si>
  <si>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</si>
  <si>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</si>
  <si>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</si>
  <si>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</si>
  <si>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</si>
  <si>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</si>
  <si>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</si>
  <si>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</si>
  <si>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</si>
  <si>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</si>
  <si>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</si>
  <si>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</si>
  <si>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</si>
  <si>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</si>
  <si>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</si>
  <si>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</si>
  <si>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</si>
  <si>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</si>
  <si>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</si>
  <si>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</si>
  <si>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</si>
  <si>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</si>
  <si>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</si>
  <si>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</si>
  <si>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</si>
  <si>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</si>
  <si>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</si>
  <si>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</si>
  <si>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</si>
  <si>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</si>
  <si>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</si>
  <si>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</si>
  <si>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</si>
  <si>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</si>
  <si>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</si>
  <si>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</si>
  <si>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</si>
  <si>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</si>
  <si>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</si>
  <si>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</si>
  <si>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</si>
  <si>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</si>
  <si>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</si>
  <si>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</si>
  <si>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</si>
  <si>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</si>
  <si>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</si>
  <si>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</si>
  <si>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</si>
  <si>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</si>
  <si>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</si>
  <si>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</si>
  <si>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</si>
  <si>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</si>
  <si>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</si>
  <si>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</si>
  <si>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</si>
  <si>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</si>
  <si>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</si>
  <si>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</si>
  <si>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</si>
  <si>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</si>
  <si>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</si>
  <si>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</si>
  <si>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</si>
  <si>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</si>
  <si>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</si>
  <si>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</si>
  <si>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</si>
  <si>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</si>
  <si>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</si>
  <si>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</si>
  <si>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</si>
  <si>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</si>
  <si>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</si>
  <si>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</si>
  <si>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</si>
  <si>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</si>
  <si>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</si>
  <si>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</si>
  <si>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</si>
  <si>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</si>
  <si>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</si>
  <si>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</si>
  <si>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</si>
  <si>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</si>
  <si>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</si>
  <si>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</si>
  <si>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</si>
  <si>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</si>
  <si>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</si>
  <si>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</si>
  <si>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</si>
  <si>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</si>
  <si>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</si>
  <si>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</si>
  <si>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</si>
  <si>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</si>
  <si>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</si>
  <si>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</si>
  <si>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</si>
  <si>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</si>
  <si>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</si>
  <si>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</si>
  <si>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</si>
  <si>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</si>
  <si>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</si>
  <si>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</si>
  <si>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</si>
  <si>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</si>
  <si>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</si>
  <si>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</si>
  <si>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</si>
  <si>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</si>
  <si>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</si>
  <si>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</si>
  <si>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</si>
  <si>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</si>
  <si>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</si>
  <si>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</si>
  <si>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</si>
  <si>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</si>
  <si>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</si>
  <si>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</si>
  <si>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</si>
  <si>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</si>
  <si>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</si>
  <si>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</si>
  <si>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</si>
  <si>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</si>
  <si>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</si>
  <si>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</si>
  <si>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</si>
  <si>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</si>
  <si>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</si>
  <si>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</si>
  <si>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</si>
  <si>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</si>
  <si>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</si>
  <si>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</si>
  <si>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</si>
  <si>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</si>
  <si>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</si>
  <si>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</si>
  <si>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</si>
  <si>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</si>
  <si>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</si>
  <si>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</si>
  <si>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</si>
  <si>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</si>
  <si>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</si>
  <si>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</si>
  <si>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</si>
  <si>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</si>
  <si>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</si>
  <si>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</si>
  <si>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</si>
  <si>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</si>
  <si>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</si>
  <si>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</si>
  <si>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</si>
  <si>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</si>
  <si>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</si>
  <si>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</si>
  <si>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</si>
  <si>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</si>
  <si>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</si>
  <si>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</si>
  <si>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</si>
  <si>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</si>
  <si>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</si>
  <si>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</si>
  <si>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</si>
  <si>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</si>
  <si>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</si>
  <si>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</si>
  <si>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</si>
  <si>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</si>
  <si>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</si>
  <si>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</si>
  <si>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</si>
  <si>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</si>
  <si>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</si>
  <si>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</si>
  <si>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</si>
  <si>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</si>
  <si>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</si>
  <si>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</si>
  <si>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</si>
  <si>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</si>
  <si>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</si>
  <si>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</si>
  <si>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</si>
  <si>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</si>
  <si>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</si>
  <si>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</si>
  <si>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</si>
  <si>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</si>
  <si>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</si>
  <si>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</si>
  <si>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</si>
  <si>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</si>
  <si>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</si>
  <si>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</si>
  <si>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</si>
  <si>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</si>
  <si>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</si>
  <si>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</si>
  <si>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</si>
  <si>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</si>
  <si>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</si>
  <si>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</si>
  <si>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</si>
  <si>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</si>
  <si>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</si>
  <si>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</si>
  <si>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</si>
  <si>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</si>
  <si>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</si>
  <si>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</si>
  <si>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</si>
  <si>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</si>
  <si>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</si>
  <si>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</si>
  <si>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</si>
  <si>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</si>
  <si>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</si>
  <si>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</si>
  <si>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</si>
  <si>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</si>
  <si>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</si>
  <si>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</si>
  <si>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</si>
  <si>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</si>
  <si>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</si>
  <si>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</si>
  <si>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</si>
  <si>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</si>
  <si>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</si>
  <si>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</si>
  <si>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</si>
  <si>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</si>
  <si>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</si>
  <si>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</si>
  <si>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</si>
  <si>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</si>
  <si>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</si>
  <si>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</si>
  <si>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</si>
  <si>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</si>
  <si>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</si>
  <si>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</si>
  <si>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</si>
  <si>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</si>
  <si>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</si>
  <si>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</si>
  <si>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</si>
  <si>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</si>
  <si>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</si>
  <si>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</si>
  <si>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</si>
  <si>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</si>
  <si>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</si>
  <si>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</si>
  <si>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</si>
  <si>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</si>
  <si>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</si>
  <si>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</si>
  <si>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</si>
  <si>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</si>
  <si>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</si>
  <si>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</si>
  <si>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</si>
  <si>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</si>
  <si>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</si>
  <si>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</si>
  <si>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</si>
  <si>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</si>
  <si>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</si>
  <si>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</si>
  <si>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</si>
  <si>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</si>
  <si>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</si>
  <si>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</si>
  <si>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</si>
  <si>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</si>
  <si>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</si>
  <si>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</si>
  <si>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</si>
  <si>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</si>
  <si>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</si>
  <si>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</si>
  <si>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</si>
  <si>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</si>
  <si>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</si>
  <si>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</si>
  <si>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</si>
  <si>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</si>
  <si>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</si>
  <si>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</si>
  <si>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</si>
  <si>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</si>
  <si>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</si>
  <si>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</si>
  <si>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</si>
  <si>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</si>
  <si>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</si>
  <si>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</si>
  <si>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</si>
  <si>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</si>
  <si>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</si>
  <si>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</si>
  <si>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</si>
  <si>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</si>
  <si>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</si>
  <si>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</si>
  <si>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</si>
  <si>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</si>
  <si>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</si>
  <si>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</si>
  <si>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</si>
  <si>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</si>
  <si>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</si>
  <si>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</si>
  <si>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</si>
  <si>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</si>
  <si>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</si>
  <si>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</si>
  <si>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</si>
  <si>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</si>
  <si>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</si>
  <si>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</si>
  <si>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</si>
  <si>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</si>
  <si>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</si>
  <si>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</si>
  <si>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</si>
  <si>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</si>
  <si>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</si>
  <si>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</si>
  <si>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</si>
  <si>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</si>
  <si>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</si>
  <si>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</si>
  <si>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</si>
  <si>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</si>
  <si>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</si>
  <si>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</si>
  <si>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</si>
  <si>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</si>
  <si>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</si>
  <si>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</si>
  <si>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</si>
  <si>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</si>
  <si>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</si>
  <si>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</si>
  <si>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</si>
  <si>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</si>
  <si>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</si>
  <si>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</si>
  <si>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</si>
  <si>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</si>
  <si>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</si>
  <si>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</si>
  <si>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</si>
  <si>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</si>
  <si>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</si>
  <si>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</si>
  <si>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</si>
  <si>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</si>
  <si>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</si>
  <si>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</si>
  <si>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</si>
  <si>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</si>
  <si>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</si>
  <si>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</si>
  <si>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</si>
  <si>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</si>
  <si>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</si>
  <si>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</si>
  <si>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</si>
  <si>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</si>
  <si>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</si>
  <si>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</si>
  <si>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</si>
  <si>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</si>
  <si>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</si>
  <si>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</si>
  <si>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</si>
  <si>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</si>
  <si>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</si>
  <si>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</si>
  <si>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</si>
  <si>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</si>
  <si>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</si>
  <si>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</si>
  <si>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</si>
  <si>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</si>
  <si>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</si>
  <si>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</si>
  <si>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</si>
  <si>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</si>
  <si>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</si>
  <si>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</si>
  <si>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</si>
  <si>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</si>
  <si>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</si>
  <si>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</si>
  <si>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</si>
  <si>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</si>
  <si>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</si>
  <si>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</si>
  <si>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</si>
  <si>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</si>
  <si>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</si>
  <si>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</si>
  <si>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</si>
  <si>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</si>
  <si>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</si>
  <si>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</si>
  <si>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</si>
  <si>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</si>
  <si>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</si>
  <si>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</si>
  <si>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</si>
  <si>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</si>
  <si>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</si>
  <si>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</si>
  <si>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</si>
  <si>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</si>
  <si>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</si>
  <si>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</si>
  <si>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</si>
  <si>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</si>
  <si>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</si>
  <si>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</si>
  <si>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</si>
  <si>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</si>
  <si>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</si>
  <si>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</si>
  <si>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</si>
  <si>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</si>
  <si>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</si>
  <si>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</si>
  <si>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</si>
  <si>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</si>
  <si>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</si>
  <si>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</si>
  <si>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</si>
  <si>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</si>
  <si>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</si>
  <si>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</si>
  <si>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</si>
  <si>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</si>
  <si>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</si>
  <si>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</si>
  <si>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</si>
  <si>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</si>
  <si>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</si>
  <si>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</si>
  <si>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</si>
  <si>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</si>
  <si>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</si>
  <si>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</si>
  <si>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</si>
  <si>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</si>
  <si>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</si>
  <si>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</si>
  <si>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</si>
  <si>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</si>
  <si>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</si>
  <si>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</si>
  <si>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</si>
  <si>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</si>
  <si>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</si>
  <si>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</si>
  <si>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</si>
  <si>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</si>
  <si>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</si>
  <si>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</si>
  <si>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</si>
  <si>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</si>
  <si>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</si>
  <si>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</si>
  <si>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</si>
  <si>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</si>
  <si>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</si>
  <si>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</si>
  <si>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</si>
  <si>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</si>
  <si>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</si>
  <si>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</si>
  <si>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</si>
  <si>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</si>
  <si>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</si>
  <si>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</si>
  <si>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</si>
  <si>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</si>
  <si>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</si>
  <si>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</si>
  <si>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</si>
  <si>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</si>
  <si>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</si>
  <si>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</si>
  <si>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</si>
  <si>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</si>
  <si>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</si>
  <si>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</si>
  <si>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</si>
  <si>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</si>
  <si>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</si>
  <si>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</si>
  <si>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</si>
  <si>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</si>
  <si>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</si>
  <si>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</si>
  <si>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</si>
  <si>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</si>
  <si>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</si>
  <si>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</si>
  <si>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</si>
  <si>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</si>
  <si>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</si>
  <si>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</si>
  <si>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</si>
  <si>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</si>
  <si>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</si>
  <si>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</si>
  <si>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</si>
  <si>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</si>
  <si>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</si>
  <si>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</si>
  <si>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</si>
  <si>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</si>
  <si>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</si>
  <si>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</si>
  <si>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</si>
  <si>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</si>
  <si>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</si>
  <si>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</si>
  <si>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</si>
  <si>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</si>
  <si>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</si>
  <si>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</si>
  <si>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</si>
  <si>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</si>
  <si>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</si>
  <si>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</si>
  <si>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</si>
  <si>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</si>
  <si>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</si>
  <si>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</si>
  <si>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</si>
  <si>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</si>
  <si>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</si>
  <si>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</si>
  <si>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</si>
  <si>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</si>
  <si>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</si>
  <si>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</si>
  <si>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</si>
  <si>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</si>
  <si>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</si>
  <si>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</si>
  <si>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</si>
  <si>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</si>
  <si>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</si>
  <si>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</si>
  <si>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</si>
  <si>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</si>
  <si>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</si>
  <si>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</si>
  <si>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</si>
  <si>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</si>
  <si>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</si>
  <si>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</si>
  <si>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</si>
  <si>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</si>
  <si>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</si>
  <si>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</si>
  <si>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</si>
  <si>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</si>
  <si>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</si>
  <si>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</si>
  <si>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</si>
  <si>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</si>
  <si>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</si>
  <si>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</si>
  <si>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</si>
  <si>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</si>
  <si>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</si>
  <si>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</si>
  <si>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</si>
  <si>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</si>
  <si>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</si>
  <si>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</si>
  <si>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</si>
  <si>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</si>
  <si>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</si>
  <si>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</si>
  <si>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</si>
  <si>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</si>
  <si>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</si>
  <si>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</si>
  <si>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</si>
  <si>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</si>
  <si>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</si>
  <si>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</si>
  <si>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</si>
  <si>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</si>
  <si>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</si>
  <si>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</si>
  <si>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</si>
  <si>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</si>
  <si>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</si>
  <si>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</si>
  <si>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</si>
  <si>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</si>
  <si>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</si>
  <si>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</si>
  <si>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</si>
  <si>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</si>
  <si>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</si>
  <si>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</si>
  <si>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</si>
  <si>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</si>
  <si>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</si>
  <si>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</si>
  <si>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</si>
  <si>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</si>
  <si>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</si>
  <si>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</si>
  <si>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</si>
  <si>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</si>
  <si>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</si>
  <si>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</si>
  <si>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</si>
  <si>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</si>
  <si>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</si>
  <si>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</si>
  <si>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</si>
  <si>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</si>
  <si>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</si>
  <si>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</si>
  <si>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</si>
  <si>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</si>
  <si>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</si>
  <si>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</si>
  <si>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</si>
  <si>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</si>
  <si>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</si>
  <si>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</si>
  <si>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</si>
  <si>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</si>
  <si>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</si>
  <si>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</si>
  <si>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</si>
  <si>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</si>
  <si>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</si>
  <si>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</si>
  <si>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</si>
  <si>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</si>
  <si>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</si>
  <si>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</si>
  <si>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</si>
  <si>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</si>
  <si>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</si>
  <si>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</si>
  <si>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</si>
  <si>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</si>
  <si>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</si>
  <si>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</si>
  <si>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</si>
  <si>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</si>
  <si>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</si>
  <si>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</si>
  <si>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</si>
  <si>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</si>
  <si>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</si>
  <si>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</si>
  <si>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</si>
  <si>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</si>
  <si>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</si>
  <si>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</si>
  <si>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</si>
  <si>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</si>
  <si>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</si>
  <si>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</si>
  <si>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</si>
  <si>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</si>
  <si>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</si>
  <si>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</si>
  <si>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</si>
  <si>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</si>
  <si>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</si>
  <si>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</si>
  <si>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</si>
  <si>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</si>
  <si>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</si>
  <si>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</si>
  <si>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</si>
  <si>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</si>
  <si>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</si>
  <si>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</si>
  <si>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</si>
  <si>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</si>
  <si>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</si>
  <si>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</si>
  <si>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</si>
  <si>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</si>
  <si>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</si>
  <si>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</si>
  <si>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</si>
  <si>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</si>
  <si>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</si>
  <si>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</si>
  <si>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</si>
  <si>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</si>
  <si>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</si>
  <si>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</si>
  <si>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</si>
  <si>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</si>
  <si>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</si>
  <si>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</si>
  <si>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</si>
  <si>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</si>
  <si>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</si>
  <si>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</si>
  <si>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</si>
  <si>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</si>
  <si>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</si>
  <si>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</si>
  <si>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</si>
  <si>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</si>
  <si>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</si>
  <si>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</si>
  <si>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</si>
  <si>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</si>
  <si>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</si>
  <si>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</si>
  <si>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</si>
  <si>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</si>
  <si>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</si>
  <si>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</si>
  <si>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</si>
  <si>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</si>
  <si>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</si>
  <si>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</si>
  <si>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</si>
  <si>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</si>
  <si>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</si>
  <si>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</si>
  <si>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</si>
  <si>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</si>
  <si>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</si>
  <si>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</si>
  <si>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</si>
  <si>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</si>
  <si>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</si>
  <si>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</si>
  <si>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</si>
  <si>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</si>
  <si>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</si>
  <si>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</si>
  <si>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</si>
  <si>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</si>
  <si>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</si>
  <si>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</si>
  <si>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</si>
  <si>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</si>
  <si>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</si>
  <si>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</si>
  <si>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</si>
  <si>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</si>
  <si>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</si>
  <si>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</si>
  <si>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</si>
  <si>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</si>
  <si>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</si>
  <si>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</si>
  <si>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</si>
  <si>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</si>
  <si>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</si>
  <si>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</si>
  <si>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</si>
  <si>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</si>
  <si>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</si>
  <si>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</si>
  <si>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</si>
  <si>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</si>
  <si>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</si>
  <si>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</si>
  <si>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</si>
  <si>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</si>
  <si>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</si>
  <si>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</si>
  <si>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</si>
  <si>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</si>
  <si>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</si>
  <si>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</si>
  <si>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</si>
  <si>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</si>
  <si>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</si>
  <si>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</si>
  <si>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</si>
  <si>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</si>
  <si>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</si>
  <si>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</si>
  <si>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</si>
  <si>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</si>
  <si>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</si>
  <si>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</si>
  <si>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</si>
  <si>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</si>
  <si>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</si>
  <si>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</si>
  <si>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</si>
  <si>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</si>
  <si>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</si>
  <si>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</si>
  <si>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</si>
  <si>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</si>
  <si>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</si>
  <si>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</si>
  <si>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</si>
  <si>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</si>
  <si>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</si>
  <si>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</si>
  <si>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</si>
  <si>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</si>
  <si>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</si>
  <si>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</si>
  <si>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</si>
  <si>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</si>
  <si>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</si>
  <si>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</si>
  <si>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</si>
  <si>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</si>
  <si>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</si>
  <si>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</si>
  <si>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</si>
  <si>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</si>
  <si>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</si>
  <si>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</si>
  <si>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</si>
  <si>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</si>
  <si>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</si>
  <si>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</si>
  <si>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</si>
  <si>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</si>
  <si>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</si>
  <si>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</si>
  <si>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</si>
  <si>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</si>
  <si>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</si>
  <si>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</si>
  <si>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</si>
  <si>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</si>
  <si>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</si>
  <si>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</si>
  <si>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</si>
  <si>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</si>
  <si>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</si>
  <si>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</si>
  <si>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</si>
  <si>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</si>
  <si>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</si>
  <si>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</si>
  <si>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</si>
  <si>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</si>
  <si>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</si>
  <si>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</si>
  <si>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</si>
  <si>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</si>
  <si>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</si>
  <si>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</si>
  <si>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</si>
  <si>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</si>
  <si>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</si>
  <si>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</si>
  <si>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</si>
  <si>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</si>
  <si>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</si>
  <si>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</si>
  <si>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</si>
  <si>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</si>
  <si>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</si>
  <si>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</si>
  <si>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</si>
  <si>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</si>
  <si>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</si>
  <si>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</si>
  <si>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</si>
  <si>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</si>
  <si>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</si>
  <si>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</si>
  <si>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</si>
  <si>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</si>
  <si>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</si>
  <si>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</si>
  <si>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</si>
  <si>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</si>
  <si>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</si>
  <si>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</si>
  <si>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</si>
  <si>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</si>
  <si>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</si>
  <si>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</si>
  <si>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</si>
  <si>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</si>
  <si>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</si>
  <si>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</si>
  <si>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</si>
  <si>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</si>
  <si>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</si>
  <si>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</si>
  <si>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</si>
  <si>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</si>
  <si>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</si>
  <si>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</si>
  <si>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</si>
  <si>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</si>
  <si>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</si>
  <si>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</si>
  <si>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</si>
  <si>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</si>
  <si>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</si>
  <si>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</si>
  <si>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</si>
  <si>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</si>
  <si>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</si>
  <si>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</si>
  <si>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</si>
  <si>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</si>
  <si>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</si>
  <si>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</si>
  <si>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</si>
  <si>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</si>
  <si>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</si>
  <si>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</si>
  <si>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</si>
  <si>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</si>
  <si>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</si>
  <si>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</si>
  <si>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</si>
  <si>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</si>
  <si>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</si>
  <si>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</si>
  <si>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</si>
  <si>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</si>
  <si>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</si>
  <si>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</si>
  <si>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</si>
  <si>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</si>
  <si>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</si>
  <si>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</si>
  <si>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</si>
  <si>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</si>
  <si>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</si>
  <si>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</si>
  <si>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</si>
  <si>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</si>
  <si>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</si>
  <si>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</si>
  <si>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</si>
  <si>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</si>
  <si>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</si>
  <si>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</si>
  <si>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</si>
  <si>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</si>
  <si>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</si>
  <si>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</si>
  <si>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</si>
  <si>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</si>
  <si>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</si>
  <si>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</si>
  <si>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</si>
  <si>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</si>
  <si>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</si>
  <si>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</si>
  <si>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</si>
  <si>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</si>
  <si>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</si>
  <si>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</si>
  <si>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</si>
  <si>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</si>
  <si>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</si>
  <si>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</si>
  <si>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</si>
  <si>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</si>
  <si>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</si>
  <si>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</si>
  <si>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</si>
  <si>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</si>
  <si>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</si>
  <si>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</si>
  <si>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</si>
  <si>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</si>
  <si>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</si>
  <si>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</si>
  <si>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</si>
  <si>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</si>
  <si>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</si>
  <si>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</si>
  <si>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</si>
  <si>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</si>
  <si>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</si>
  <si>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</si>
  <si>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</si>
  <si>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</si>
  <si>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</si>
  <si>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</si>
  <si>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</si>
  <si>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</si>
  <si>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</si>
  <si>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</si>
  <si>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</si>
  <si>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</si>
  <si>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</si>
  <si>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</si>
  <si>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</si>
  <si>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</si>
  <si>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</si>
  <si>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</si>
  <si>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</si>
  <si>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</si>
  <si>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</si>
  <si>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</si>
  <si>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</si>
  <si>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</si>
  <si>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</si>
  <si>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</si>
  <si>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</si>
  <si>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</si>
  <si>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</si>
  <si>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</si>
  <si>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</si>
  <si>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</si>
  <si>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</si>
  <si>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</si>
  <si>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</si>
  <si>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</si>
  <si>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</si>
  <si>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</si>
  <si>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</si>
  <si>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</si>
  <si>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</si>
  <si>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</si>
  <si>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</si>
  <si>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</si>
  <si>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</si>
  <si>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</si>
  <si>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</si>
  <si>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</si>
  <si>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</si>
  <si>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</si>
  <si>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</si>
  <si>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</si>
  <si>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</si>
  <si>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</si>
  <si>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</si>
  <si>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</si>
  <si>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</si>
  <si>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</si>
  <si>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</si>
  <si>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</si>
  <si>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</si>
  <si>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</si>
  <si>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</si>
  <si>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</si>
  <si>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</si>
  <si>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</si>
  <si>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</si>
  <si>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</si>
  <si>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</si>
  <si>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</si>
  <si>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</si>
  <si>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</si>
  <si>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</si>
  <si>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</si>
  <si>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</si>
  <si>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</si>
  <si>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</si>
  <si>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</si>
  <si>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</si>
  <si>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</si>
  <si>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</si>
  <si>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</si>
  <si>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</si>
  <si>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</si>
  <si>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</si>
  <si>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</si>
  <si>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</si>
  <si>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</si>
  <si>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</si>
  <si>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</si>
  <si>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</si>
  <si>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</si>
  <si>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</si>
  <si>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</si>
  <si>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</si>
  <si>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</si>
  <si>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</si>
  <si>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</si>
  <si>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</si>
  <si>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</si>
  <si>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</si>
  <si>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</si>
  <si>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</si>
  <si>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</si>
  <si>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</si>
  <si>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</si>
  <si>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</si>
  <si>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</si>
  <si>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</si>
  <si>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</si>
  <si>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</si>
  <si>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</si>
  <si>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</si>
  <si>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</si>
  <si>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</si>
  <si>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</si>
  <si>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</si>
  <si>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</si>
  <si>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</si>
  <si>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</si>
  <si>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</si>
  <si>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</si>
  <si>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</si>
  <si>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</si>
  <si>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</si>
  <si>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</si>
  <si>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</si>
  <si>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</si>
  <si>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</si>
  <si>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</si>
  <si>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</si>
  <si>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</si>
  <si>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</si>
  <si>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</si>
  <si>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</si>
  <si>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</si>
  <si>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</si>
  <si>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</si>
  <si>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</si>
  <si>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</si>
  <si>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</si>
  <si>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</si>
  <si>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</si>
  <si>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</si>
  <si>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</si>
  <si>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</si>
  <si>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</si>
  <si>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</si>
  <si>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</si>
  <si>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</si>
  <si>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</si>
  <si>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</si>
  <si>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</si>
  <si>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</si>
  <si>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</si>
  <si>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</si>
  <si>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</si>
  <si>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</si>
  <si>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</si>
  <si>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</si>
  <si>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</si>
  <si>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</si>
  <si>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</si>
  <si>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</si>
  <si>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</si>
  <si>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</si>
  <si>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</si>
  <si>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</si>
  <si>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</si>
  <si>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</si>
  <si>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</si>
  <si>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</si>
  <si>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</si>
  <si>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</si>
  <si>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</si>
  <si>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</si>
  <si>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</si>
  <si>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</si>
  <si>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</si>
  <si>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</si>
  <si>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</si>
  <si>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</si>
  <si>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</si>
  <si>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</si>
  <si>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</si>
  <si>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</si>
  <si>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</si>
  <si>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</si>
  <si>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</si>
  <si>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</si>
  <si>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</si>
  <si>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</si>
  <si>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</si>
  <si>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</si>
  <si>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</si>
  <si>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</si>
  <si>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</si>
  <si>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</si>
  <si>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</si>
  <si>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</si>
  <si>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</si>
  <si>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</si>
  <si>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</si>
  <si>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</si>
  <si>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</si>
  <si>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</si>
  <si>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</si>
  <si>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</si>
  <si>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</si>
  <si>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</si>
  <si>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</si>
  <si>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</si>
  <si>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</si>
  <si>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</si>
  <si>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</si>
  <si>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</si>
  <si>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</si>
  <si>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</si>
  <si>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</si>
  <si>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</si>
  <si>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</si>
  <si>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</si>
  <si>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</si>
  <si>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</si>
  <si>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</si>
  <si>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</si>
  <si>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</si>
  <si>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</si>
  <si>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</si>
  <si>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</si>
  <si>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</si>
  <si>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</si>
  <si>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</si>
  <si>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</si>
  <si>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</si>
  <si>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</si>
  <si>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</si>
  <si>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</si>
  <si>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</si>
  <si>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</si>
  <si>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</si>
  <si>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</si>
  <si>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</si>
  <si>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</si>
  <si>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</si>
  <si>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</si>
  <si>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</si>
  <si>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</si>
  <si>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</si>
  <si>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</si>
  <si>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</si>
  <si>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</si>
  <si>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</si>
  <si>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</si>
  <si>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</si>
  <si>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</si>
  <si>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</si>
  <si>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</si>
  <si>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</si>
  <si>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</si>
  <si>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</si>
  <si>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</si>
  <si>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</si>
  <si>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</si>
  <si>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</si>
  <si>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</si>
  <si>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</si>
  <si>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</si>
  <si>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</si>
  <si>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</si>
  <si>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</si>
  <si>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</si>
  <si>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</si>
  <si>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</si>
  <si>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</si>
  <si>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</si>
  <si>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</si>
  <si>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</si>
  <si>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</si>
  <si>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</si>
  <si>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</si>
  <si>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</si>
  <si>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</si>
  <si>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</si>
  <si>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</si>
  <si>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</si>
  <si>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</si>
  <si>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</si>
  <si>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</si>
  <si>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</si>
  <si>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</si>
  <si>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</si>
  <si>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</si>
  <si>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</si>
  <si>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</si>
  <si>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</si>
  <si>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</si>
  <si>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</si>
  <si>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</si>
  <si>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</si>
  <si>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</si>
  <si>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</si>
  <si>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</si>
  <si>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</si>
  <si>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</si>
  <si>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</si>
  <si>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</si>
  <si>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</si>
  <si>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</si>
  <si>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</si>
  <si>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</si>
  <si>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</si>
  <si>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</si>
  <si>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</si>
  <si>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</si>
  <si>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</si>
  <si>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</si>
  <si>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</si>
  <si>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</si>
  <si>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</si>
  <si>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</si>
  <si>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</si>
  <si>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</si>
  <si>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</si>
  <si>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</si>
  <si>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</si>
  <si>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</si>
  <si>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</si>
  <si>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</si>
  <si>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</si>
  <si>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</si>
  <si>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</si>
  <si>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</si>
  <si>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</si>
  <si>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</si>
  <si>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</si>
  <si>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</si>
  <si>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</si>
  <si>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</si>
  <si>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</si>
  <si>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</si>
  <si>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</si>
  <si>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</si>
  <si>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</si>
  <si>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</si>
  <si>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</si>
  <si>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</si>
  <si>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</si>
  <si>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</si>
  <si>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</si>
  <si>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</si>
  <si>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</si>
  <si>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</si>
  <si>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</si>
  <si>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</si>
  <si>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</si>
  <si>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</si>
  <si>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</si>
  <si>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</si>
  <si>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</si>
  <si>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</si>
  <si>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</si>
  <si>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</si>
  <si>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</si>
  <si>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</si>
  <si>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</si>
  <si>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</si>
  <si>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</si>
  <si>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</si>
  <si>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</si>
  <si>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</si>
  <si>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</si>
  <si>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</si>
  <si>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</si>
  <si>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</si>
  <si>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</si>
  <si>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</si>
  <si>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</si>
  <si>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</si>
  <si>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</si>
  <si>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</si>
  <si>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</si>
  <si>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</si>
  <si>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</si>
  <si>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</si>
  <si>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</si>
  <si>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</si>
  <si>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</si>
  <si>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</si>
  <si>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</si>
  <si>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</si>
  <si>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</si>
  <si>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</si>
  <si>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</si>
  <si>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</si>
  <si>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</si>
  <si>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</si>
  <si>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</si>
  <si>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</si>
  <si>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</si>
  <si>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</si>
  <si>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</si>
  <si>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</si>
  <si>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</si>
  <si>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</si>
  <si>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</si>
  <si>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</si>
  <si>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</si>
  <si>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</si>
  <si>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</si>
  <si>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</si>
  <si>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</si>
  <si>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</si>
  <si>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</si>
  <si>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</si>
  <si>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</si>
  <si>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</si>
  <si>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</si>
  <si>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</si>
  <si>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</si>
  <si>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</si>
  <si>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</si>
  <si>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</si>
  <si>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</si>
  <si>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</si>
  <si>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</si>
  <si>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</si>
  <si>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</si>
  <si>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</si>
  <si>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</si>
  <si>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</si>
  <si>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</si>
  <si>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</si>
  <si>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</si>
  <si>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</si>
  <si>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</si>
  <si>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</si>
  <si>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</si>
  <si>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</si>
  <si>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</si>
  <si>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</si>
  <si>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</si>
  <si>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</si>
  <si>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</si>
  <si>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</si>
  <si>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</si>
  <si>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</si>
  <si>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</si>
  <si>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</si>
  <si>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</si>
  <si>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</si>
  <si>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</si>
  <si>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</si>
  <si>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</si>
  <si>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</si>
  <si>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</si>
  <si>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</si>
  <si>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</si>
  <si>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</si>
  <si>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</si>
  <si>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</si>
  <si>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</si>
  <si>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</si>
  <si>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</si>
  <si>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</si>
  <si>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</si>
  <si>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</si>
  <si>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</si>
  <si>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</si>
  <si>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</si>
  <si>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</si>
  <si>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</si>
  <si>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</si>
  <si>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</si>
  <si>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</si>
  <si>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</si>
  <si>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</si>
  <si>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</si>
  <si>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</si>
  <si>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</si>
  <si>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</si>
  <si>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</si>
  <si>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</si>
  <si>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</si>
  <si>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</si>
  <si>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</si>
  <si>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</si>
  <si>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</si>
  <si>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</si>
  <si>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</si>
  <si>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</si>
  <si>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</si>
  <si>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</si>
  <si>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</si>
  <si>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</si>
  <si>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</si>
  <si>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</si>
  <si>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</si>
  <si>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</si>
  <si>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</si>
  <si>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</si>
  <si>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</si>
  <si>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</si>
  <si>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</si>
  <si>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</si>
  <si>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</si>
  <si>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</si>
  <si>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</si>
  <si>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</si>
  <si>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</si>
  <si>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</si>
  <si>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</si>
  <si>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</si>
  <si>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</si>
  <si>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</si>
  <si>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</si>
  <si>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</si>
  <si>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</si>
  <si>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</si>
  <si>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</si>
  <si>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</si>
  <si>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</si>
  <si>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</si>
  <si>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</si>
  <si>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</si>
  <si>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</si>
  <si>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</si>
  <si>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</si>
  <si>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</si>
  <si>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</si>
  <si>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</si>
  <si>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</si>
  <si>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</si>
  <si>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</si>
  <si>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</si>
  <si>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</si>
  <si>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</si>
  <si>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</si>
  <si>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</si>
  <si>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</si>
  <si>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</si>
  <si>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</si>
  <si>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</si>
  <si>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</si>
  <si>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</si>
  <si>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</si>
  <si>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</si>
  <si>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</si>
  <si>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</si>
  <si>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</si>
  <si>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</si>
  <si>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</si>
  <si>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</si>
  <si>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</si>
  <si>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</si>
  <si>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</si>
  <si>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</si>
  <si>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</si>
  <si>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</si>
  <si>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</si>
  <si>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</si>
  <si>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</si>
  <si>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</si>
  <si>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</si>
  <si>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</si>
  <si>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</si>
  <si>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</si>
  <si>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</si>
  <si>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</si>
  <si>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</si>
  <si>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</si>
  <si>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</si>
  <si>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</si>
  <si>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</si>
  <si>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</si>
  <si>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</si>
  <si>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</si>
  <si>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</si>
  <si>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</si>
  <si>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</si>
  <si>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</si>
  <si>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</si>
  <si>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</si>
  <si>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</si>
  <si>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</si>
  <si>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</si>
  <si>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</si>
  <si>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</si>
  <si>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</si>
  <si>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</si>
  <si>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</si>
  <si>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</si>
  <si>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</si>
  <si>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</si>
  <si>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</si>
  <si>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</si>
  <si>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</si>
  <si>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</si>
  <si>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</si>
  <si>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</si>
  <si>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</si>
  <si>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</si>
  <si>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</si>
  <si>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</si>
  <si>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</si>
  <si>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</si>
  <si>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</si>
  <si>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</si>
  <si>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</si>
  <si>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</si>
  <si>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</si>
  <si>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</si>
  <si>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</si>
  <si>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</si>
  <si>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</si>
  <si>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</si>
  <si>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</si>
  <si>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</si>
  <si>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</si>
  <si>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</si>
  <si>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</si>
  <si>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</si>
  <si>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</si>
  <si>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</si>
  <si>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</si>
  <si>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</si>
  <si>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</si>
  <si>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</si>
  <si>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</si>
  <si>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</si>
  <si>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</si>
  <si>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</si>
  <si>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</si>
  <si>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</si>
  <si>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</si>
  <si>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</si>
  <si>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</si>
  <si>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</si>
  <si>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</si>
  <si>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</si>
  <si>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</si>
  <si>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</si>
  <si>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</si>
  <si>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</si>
  <si>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</si>
  <si>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</si>
  <si>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</si>
  <si>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</si>
  <si>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</si>
  <si>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</si>
  <si>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</si>
  <si>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</si>
  <si>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</si>
  <si>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</si>
  <si>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</si>
  <si>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</si>
  <si>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</si>
  <si>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</si>
  <si>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</si>
  <si>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</si>
  <si>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</si>
  <si>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</si>
  <si>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</si>
  <si>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</si>
  <si>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</si>
  <si>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</si>
  <si>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</si>
  <si>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</si>
  <si>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</si>
  <si>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</si>
  <si>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</si>
  <si>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</si>
  <si>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</si>
  <si>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</si>
  <si>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</si>
  <si>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</si>
  <si>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</si>
  <si>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</si>
  <si>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</si>
  <si>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</si>
  <si>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</si>
  <si>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</si>
  <si>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</si>
  <si>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</si>
  <si>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</si>
  <si>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</si>
  <si>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</si>
  <si>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</si>
  <si>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</si>
  <si>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</si>
  <si>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</si>
  <si>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</si>
  <si>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</si>
  <si>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</si>
  <si>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</si>
  <si>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</si>
  <si>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</si>
  <si>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</si>
  <si>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</si>
  <si>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</si>
  <si>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</si>
  <si>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</si>
  <si>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</si>
  <si>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</si>
  <si>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</si>
  <si>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</si>
  <si>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</si>
  <si>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</si>
  <si>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</si>
  <si>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</si>
  <si>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</si>
  <si>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</si>
  <si>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</si>
  <si>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</si>
  <si>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</si>
  <si>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</si>
  <si>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</si>
  <si>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</si>
  <si>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</si>
  <si>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</si>
  <si>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</si>
  <si>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</si>
  <si>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</si>
  <si>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</si>
  <si>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</si>
  <si>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</si>
  <si>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</si>
  <si>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</si>
  <si>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</si>
  <si>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</si>
  <si>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</si>
  <si>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</si>
  <si>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</si>
  <si>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</si>
  <si>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</si>
  <si>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</si>
  <si>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</si>
  <si>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</si>
  <si>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</si>
  <si>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</si>
  <si>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</si>
  <si>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</si>
  <si>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</si>
  <si>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</si>
  <si>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</si>
  <si>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</si>
  <si>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</si>
  <si>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</si>
  <si>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</si>
  <si>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</si>
  <si>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</si>
  <si>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</si>
  <si>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</si>
  <si>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</si>
  <si>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</si>
  <si>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</si>
  <si>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</si>
  <si>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</si>
  <si>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</si>
  <si>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</si>
  <si>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</si>
  <si>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</si>
  <si>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</si>
  <si>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</si>
  <si>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</si>
  <si>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</si>
  <si>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</si>
  <si>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</si>
  <si>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</si>
  <si>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</si>
  <si>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</si>
  <si>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</si>
  <si>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</si>
  <si>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</si>
  <si>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</si>
  <si>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</si>
  <si>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</si>
  <si>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</si>
  <si>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</si>
  <si>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</si>
  <si>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</si>
  <si>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</si>
  <si>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</si>
  <si>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</si>
  <si>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</si>
  <si>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</si>
  <si>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</si>
  <si>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</si>
  <si>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</si>
  <si>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</si>
  <si>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</si>
  <si>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</si>
  <si>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</si>
  <si>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</si>
  <si>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</si>
  <si>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</si>
  <si>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</si>
  <si>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</si>
  <si>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</si>
  <si>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</si>
  <si>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</si>
  <si>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</si>
  <si>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</si>
  <si>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</si>
  <si>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</si>
  <si>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</si>
  <si>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</si>
  <si>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</si>
  <si>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</si>
  <si>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</si>
  <si>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</si>
  <si>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</si>
  <si>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</si>
  <si>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</si>
  <si>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</si>
  <si>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</si>
  <si>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</si>
  <si>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</si>
  <si>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</si>
  <si>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</si>
  <si>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</si>
  <si>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</si>
  <si>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</si>
  <si>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</si>
  <si>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</si>
  <si>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</si>
  <si>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</si>
  <si>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</si>
  <si>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</si>
  <si>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</si>
  <si>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</si>
  <si>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</si>
  <si>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</si>
  <si>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</si>
  <si>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</si>
  <si>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</si>
  <si>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</si>
  <si>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</si>
  <si>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</si>
  <si>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</si>
  <si>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</si>
  <si>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</si>
  <si>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</si>
  <si>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</si>
  <si>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</si>
  <si>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</si>
  <si>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</si>
  <si>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</si>
  <si>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</si>
  <si>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</si>
  <si>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</si>
  <si>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</si>
  <si>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</si>
  <si>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</si>
  <si>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</si>
  <si>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</si>
  <si>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</si>
  <si>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</si>
  <si>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</si>
  <si>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</si>
  <si>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</si>
  <si>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</si>
  <si>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</si>
  <si>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</si>
  <si>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</si>
  <si>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</si>
  <si>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</si>
  <si>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</si>
  <si>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</si>
  <si>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</si>
  <si>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</si>
  <si>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</si>
  <si>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</si>
  <si>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</si>
  <si>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</si>
  <si>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</si>
  <si>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</si>
  <si>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</si>
  <si>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</si>
  <si>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</si>
  <si>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</si>
  <si>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</si>
  <si>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</si>
  <si>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</si>
  <si>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</si>
  <si>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</si>
  <si>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</si>
  <si>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</si>
  <si>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</si>
  <si>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</si>
  <si>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</si>
  <si>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</si>
  <si>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</si>
  <si>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</si>
  <si>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</si>
  <si>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</si>
  <si>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</si>
  <si>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</si>
  <si>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</si>
  <si>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</si>
  <si>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</si>
  <si>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</si>
  <si>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</si>
  <si>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</si>
  <si>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</si>
  <si>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</si>
  <si>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</si>
  <si>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</si>
  <si>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</si>
  <si>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</si>
  <si>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</si>
  <si>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</si>
  <si>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</si>
  <si>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</si>
  <si>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</si>
  <si>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</si>
  <si>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</si>
  <si>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</si>
  <si>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</si>
  <si>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</si>
  <si>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</si>
  <si>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</si>
  <si>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</si>
  <si>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</si>
  <si>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</si>
  <si>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</si>
  <si>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</si>
  <si>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</si>
  <si>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</si>
  <si>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</si>
  <si>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</si>
  <si>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</si>
  <si>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</si>
  <si>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</si>
  <si>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</si>
  <si>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</si>
  <si>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</si>
  <si>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</si>
  <si>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</si>
  <si>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</si>
  <si>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</si>
  <si>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</si>
  <si>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</si>
  <si>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</si>
  <si>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</si>
  <si>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</si>
  <si>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</si>
  <si>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</si>
  <si>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</si>
  <si>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</si>
  <si>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</si>
  <si>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</si>
  <si>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</si>
  <si>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</si>
  <si>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</si>
  <si>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</si>
  <si>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</si>
  <si>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</si>
  <si>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</si>
  <si>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</si>
  <si>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</si>
  <si>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</si>
  <si>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</si>
  <si>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</si>
  <si>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</si>
  <si>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</si>
  <si>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</si>
  <si>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</si>
  <si>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</si>
  <si>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</si>
  <si>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</si>
  <si>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</si>
  <si>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</si>
  <si>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</si>
  <si>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</si>
  <si>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</si>
  <si>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</si>
  <si>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</si>
  <si>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</si>
  <si>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</si>
  <si>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</si>
  <si>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</si>
  <si>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</si>
  <si>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</si>
  <si>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</si>
  <si>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</si>
  <si>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</si>
  <si>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</si>
  <si>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</si>
  <si>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</si>
  <si>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</si>
  <si>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</si>
  <si>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</si>
  <si>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</si>
  <si>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</si>
  <si>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</si>
  <si>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</si>
  <si>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</si>
  <si>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</si>
  <si>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</si>
  <si>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</si>
  <si>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</si>
  <si>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</si>
  <si>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</si>
  <si>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</si>
  <si>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</si>
  <si>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</si>
  <si>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</si>
  <si>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</si>
  <si>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</si>
  <si>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</si>
  <si>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</si>
  <si>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</si>
  <si>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</si>
  <si>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</si>
  <si>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</si>
  <si>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</si>
  <si>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</si>
  <si>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</si>
  <si>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</si>
  <si>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</si>
  <si>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</si>
  <si>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</si>
  <si>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</si>
  <si>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</si>
  <si>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</si>
  <si>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</si>
  <si>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</si>
  <si>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</si>
  <si>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</si>
  <si>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</si>
  <si>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</si>
  <si>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</si>
  <si>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</si>
  <si>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</si>
  <si>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</si>
  <si>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</si>
  <si>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</si>
  <si>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</si>
  <si>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</si>
  <si>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</si>
  <si>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</si>
  <si>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</si>
  <si>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</si>
  <si>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</si>
  <si>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</si>
  <si>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</si>
  <si>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</si>
  <si>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</si>
  <si>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</si>
  <si>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</si>
  <si>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</si>
  <si>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</si>
  <si>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</si>
  <si>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</si>
  <si>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</si>
  <si>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</si>
  <si>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</si>
  <si>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</si>
  <si>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</si>
  <si>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</si>
  <si>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</si>
  <si>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</si>
  <si>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</si>
  <si>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</si>
  <si>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</si>
  <si>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</si>
  <si>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</si>
  <si>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</si>
  <si>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</si>
  <si>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</si>
  <si>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</si>
  <si>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</si>
  <si>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</si>
  <si>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</si>
  <si>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</si>
  <si>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</si>
  <si>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</si>
  <si>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</si>
  <si>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</si>
  <si>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</si>
  <si>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</si>
  <si>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</si>
  <si>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</si>
  <si>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</si>
  <si>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</si>
  <si>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</si>
  <si>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</si>
  <si>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</si>
  <si>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</si>
  <si>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</si>
  <si>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</si>
  <si>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</si>
  <si>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</si>
  <si>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</si>
  <si>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</si>
  <si>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</si>
  <si>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</si>
  <si>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</si>
  <si>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</si>
  <si>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</si>
  <si>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</si>
  <si>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</si>
  <si>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</si>
  <si>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</si>
  <si>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</si>
  <si>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</si>
  <si>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</si>
  <si>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</si>
  <si>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</si>
  <si>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</si>
  <si>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</si>
  <si>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</si>
  <si>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</si>
  <si>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</si>
  <si>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</si>
  <si>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</si>
  <si>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</si>
  <si>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</si>
  <si>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</si>
  <si>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</si>
  <si>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</si>
  <si>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</si>
  <si>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</si>
  <si>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</si>
  <si>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</si>
  <si>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</si>
  <si>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</si>
  <si>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</si>
  <si>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</si>
  <si>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</si>
  <si>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</si>
  <si>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</si>
  <si>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</si>
  <si>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</si>
  <si>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</si>
  <si>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</si>
  <si>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</si>
  <si>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</si>
  <si>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</si>
  <si>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</si>
  <si>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</si>
  <si>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</si>
  <si>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</si>
  <si>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</si>
  <si>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</si>
  <si>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</si>
  <si>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</si>
  <si>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</si>
  <si>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</si>
  <si>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</si>
  <si>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</si>
  <si>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</si>
  <si>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</si>
  <si>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</si>
  <si>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</si>
  <si>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</si>
  <si>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</si>
  <si>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</si>
  <si>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</si>
  <si>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</si>
  <si>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</si>
  <si>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</si>
  <si>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</si>
  <si>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</si>
  <si>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</si>
  <si>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</si>
  <si>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</si>
  <si>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</si>
  <si>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</si>
  <si>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</si>
  <si>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</si>
  <si>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</si>
  <si>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</si>
  <si>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</si>
  <si>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</si>
  <si>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</si>
  <si>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</si>
  <si>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</si>
  <si>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</si>
  <si>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</si>
  <si>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</si>
  <si>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</si>
  <si>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</si>
  <si>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</si>
  <si>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</si>
  <si>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</si>
  <si>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</si>
  <si>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</si>
  <si>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</si>
  <si>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</si>
  <si>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</si>
  <si>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</si>
  <si>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</si>
  <si>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</si>
  <si>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</si>
  <si>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</si>
  <si>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</si>
  <si>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</si>
  <si>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</si>
  <si>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</si>
  <si>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</si>
  <si>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</si>
  <si>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</si>
  <si>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</si>
  <si>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</si>
  <si>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</si>
  <si>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</si>
  <si>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</si>
  <si>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</si>
  <si>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</si>
  <si>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</si>
  <si>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</si>
  <si>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</si>
  <si>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</si>
  <si>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</si>
  <si>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</si>
  <si>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</si>
  <si>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</si>
  <si>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</si>
  <si>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</si>
  <si>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</si>
  <si>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</si>
  <si>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</si>
  <si>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</si>
  <si>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</si>
  <si>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</si>
  <si>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</si>
  <si>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</si>
  <si>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</si>
  <si>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</si>
  <si>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</si>
  <si>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</si>
  <si>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</si>
  <si>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</si>
  <si>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</si>
  <si>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</si>
  <si>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</si>
  <si>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</si>
  <si>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</si>
  <si>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</si>
  <si>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</si>
  <si>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</si>
  <si>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</si>
  <si>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</si>
  <si>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</si>
  <si>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</si>
  <si>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</si>
  <si>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</si>
  <si>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</si>
  <si>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</si>
  <si>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</si>
  <si>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</si>
  <si>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</si>
  <si>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</si>
  <si>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</si>
  <si>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</si>
  <si>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</si>
  <si>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</si>
  <si>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</si>
  <si>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</si>
  <si>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</si>
  <si>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</si>
  <si>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</si>
  <si>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</si>
  <si>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</si>
  <si>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</si>
  <si>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</si>
  <si>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</si>
  <si>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</si>
  <si>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</si>
  <si>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</si>
  <si>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</si>
  <si>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</si>
  <si>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</si>
  <si>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</si>
  <si>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</si>
  <si>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</si>
  <si>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</si>
  <si>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</si>
  <si>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</si>
  <si>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</si>
  <si>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</si>
  <si>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</si>
  <si>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</si>
  <si>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</si>
  <si>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</si>
  <si>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</si>
  <si>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</si>
  <si>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</si>
  <si>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</si>
  <si>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</si>
  <si>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</si>
  <si>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</si>
  <si>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</si>
  <si>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</si>
  <si>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</si>
  <si>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</si>
  <si>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</si>
  <si>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</si>
  <si>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</si>
  <si>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</si>
  <si>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</si>
  <si>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</si>
  <si>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</si>
  <si>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</si>
  <si>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</si>
  <si>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</si>
  <si>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</si>
  <si>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</si>
  <si>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</si>
  <si>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</si>
  <si>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</si>
  <si>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</si>
  <si>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</si>
  <si>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</si>
  <si>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</si>
  <si>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</si>
  <si>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</si>
  <si>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</si>
  <si>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</si>
  <si>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</si>
  <si>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</si>
  <si>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</si>
  <si>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</si>
  <si>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</si>
  <si>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</si>
  <si>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</si>
  <si>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</si>
  <si>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</si>
  <si>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</si>
  <si>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</si>
  <si>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</si>
  <si>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</si>
  <si>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</si>
  <si>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</si>
  <si>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</si>
  <si>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</si>
  <si>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</si>
  <si>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</si>
  <si>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</si>
  <si>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</si>
  <si>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</si>
  <si>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</si>
  <si>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</si>
  <si>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</si>
  <si>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</si>
  <si>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</si>
  <si>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</si>
  <si>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</si>
  <si>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</si>
  <si>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</si>
  <si>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</si>
  <si>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</si>
  <si>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</si>
  <si>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</si>
  <si>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</si>
  <si>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</si>
  <si>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</si>
  <si>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</si>
  <si>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</si>
  <si>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</si>
  <si>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</si>
  <si>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</si>
  <si>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</si>
  <si>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</si>
  <si>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</si>
  <si>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</si>
  <si>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</si>
  <si>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</si>
  <si>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</si>
  <si>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</si>
  <si>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</si>
  <si>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</si>
  <si>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</si>
  <si>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</si>
  <si>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</si>
  <si>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</si>
  <si>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</si>
  <si>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</si>
  <si>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</si>
  <si>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</si>
  <si>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</si>
  <si>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</si>
  <si>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</si>
  <si>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</si>
  <si>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</si>
  <si>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</si>
  <si>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</si>
  <si>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</si>
  <si>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</si>
  <si>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</si>
  <si>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</si>
  <si>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</si>
  <si>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</si>
  <si>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</si>
  <si>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</si>
  <si>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</si>
  <si>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</si>
  <si>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</si>
  <si>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</si>
  <si>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</si>
  <si>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</si>
  <si>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</si>
  <si>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</si>
  <si>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</si>
  <si>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</si>
  <si>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</si>
  <si>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</si>
  <si>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</si>
  <si>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</si>
  <si>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</si>
  <si>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</si>
  <si>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</si>
  <si>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</si>
  <si>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</si>
  <si>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</si>
  <si>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</si>
  <si>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</si>
  <si>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</si>
  <si>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</si>
  <si>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</si>
  <si>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</si>
  <si>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</si>
  <si>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</si>
  <si>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</si>
  <si>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</si>
  <si>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</si>
  <si>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</si>
  <si>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</si>
  <si>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</si>
  <si>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</si>
  <si>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</si>
  <si>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</si>
  <si>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</si>
  <si>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</si>
  <si>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</si>
  <si>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</si>
  <si>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</si>
  <si>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</si>
  <si>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</si>
  <si>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</si>
  <si>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</si>
  <si>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</si>
  <si>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</si>
  <si>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</si>
  <si>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</si>
  <si>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</si>
  <si>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</si>
  <si>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</si>
  <si>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</si>
  <si>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</si>
  <si>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</si>
  <si>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</si>
  <si>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</si>
  <si>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</si>
  <si>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</si>
  <si>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</si>
  <si>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</si>
  <si>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</si>
  <si>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</si>
  <si>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</si>
  <si>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</si>
  <si>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</si>
  <si>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</si>
  <si>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</si>
  <si>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</si>
  <si>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</si>
  <si>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</si>
  <si>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</si>
  <si>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</si>
  <si>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</si>
  <si>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</si>
  <si>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</si>
  <si>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</si>
  <si>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</si>
  <si>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</si>
  <si>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</si>
  <si>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</si>
  <si>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</si>
  <si>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</si>
  <si>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</si>
  <si>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</si>
  <si>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</si>
  <si>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</si>
  <si>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</si>
  <si>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</si>
  <si>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</si>
  <si>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</si>
  <si>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</si>
  <si>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</si>
  <si>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</si>
  <si>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</si>
  <si>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</si>
  <si>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</si>
  <si>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</si>
  <si>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</si>
  <si>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</si>
  <si>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</si>
  <si>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</si>
  <si>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</si>
  <si>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</si>
  <si>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</si>
  <si>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</si>
  <si>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</si>
  <si>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</si>
  <si>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</si>
  <si>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</si>
  <si>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</si>
  <si>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</si>
  <si>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</si>
  <si>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</si>
  <si>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</si>
  <si>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</si>
  <si>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</si>
  <si>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</si>
  <si>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</si>
  <si>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</si>
  <si>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</si>
  <si>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</si>
  <si>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</si>
  <si>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</si>
  <si>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</si>
  <si>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</si>
  <si>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</si>
  <si>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</si>
  <si>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</si>
  <si>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</si>
  <si>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</si>
  <si>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</si>
  <si>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</si>
  <si>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</si>
  <si>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</si>
  <si>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</si>
  <si>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</si>
  <si>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</si>
  <si>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</si>
  <si>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</si>
  <si>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</si>
  <si>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</si>
  <si>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</si>
  <si>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</si>
  <si>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</si>
  <si>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</si>
  <si>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</si>
  <si>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</si>
  <si>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</si>
  <si>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</si>
  <si>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</si>
  <si>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</si>
  <si>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</si>
  <si>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</si>
  <si>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</si>
  <si>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</si>
  <si>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</si>
  <si>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</si>
  <si>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</si>
  <si>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</si>
  <si>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</si>
  <si>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</si>
  <si>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</si>
  <si>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</si>
  <si>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</si>
  <si>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</si>
  <si>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</si>
  <si>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</si>
  <si>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</si>
  <si>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</si>
  <si>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</si>
  <si>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</si>
  <si>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</si>
  <si>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</si>
  <si>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</si>
  <si>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</si>
  <si>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</si>
  <si>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</si>
  <si>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</si>
  <si>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</si>
  <si>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</si>
  <si>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</si>
  <si>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</si>
  <si>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</si>
  <si>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</si>
  <si>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</si>
  <si>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</si>
  <si>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</si>
  <si>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</si>
  <si>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</si>
  <si>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</si>
  <si>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</si>
  <si>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</si>
  <si>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</si>
  <si>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</si>
  <si>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</si>
  <si>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</si>
  <si>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</si>
  <si>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</si>
  <si>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</si>
  <si>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</si>
  <si>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</si>
  <si>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</si>
  <si>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</si>
  <si>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</si>
  <si>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</si>
  <si>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</si>
  <si>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</si>
  <si>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</si>
  <si>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</si>
  <si>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</si>
  <si>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</si>
  <si>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</si>
  <si>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</si>
  <si>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</si>
  <si>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</si>
  <si>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</si>
  <si>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</si>
  <si>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</si>
  <si>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</si>
  <si>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</si>
  <si>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</si>
  <si>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</si>
  <si>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</si>
  <si>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</si>
  <si>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</si>
  <si>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</si>
  <si>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</si>
  <si>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</si>
  <si>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</si>
  <si>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</si>
  <si>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</si>
  <si>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</si>
  <si>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</si>
  <si>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</si>
  <si>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</si>
  <si>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</si>
  <si>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</si>
  <si>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</si>
  <si>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</si>
  <si>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</si>
  <si>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</si>
  <si>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</si>
  <si>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</si>
  <si>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</si>
  <si>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</si>
  <si>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</si>
  <si>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</si>
  <si>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</si>
  <si>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</si>
  <si>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</si>
  <si>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</si>
  <si>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</si>
  <si>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</si>
  <si>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</si>
  <si>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</si>
  <si>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</si>
  <si>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</si>
  <si>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</si>
  <si>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</si>
  <si>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</si>
  <si>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</si>
  <si>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</si>
  <si>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</si>
  <si>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</si>
  <si>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</si>
  <si>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</si>
  <si>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</si>
  <si>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</si>
  <si>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</si>
  <si>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</si>
  <si>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</si>
  <si>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</si>
  <si>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</si>
  <si>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</si>
  <si>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</si>
  <si>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</si>
  <si>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</si>
  <si>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</si>
  <si>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</si>
  <si>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</si>
  <si>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</si>
  <si>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</si>
  <si>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</si>
  <si>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</si>
  <si>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</si>
  <si>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</si>
  <si>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</si>
  <si>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</si>
  <si>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</si>
  <si>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</si>
  <si>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</si>
  <si>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</si>
  <si>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</si>
  <si>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</si>
  <si>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</si>
  <si>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</si>
  <si>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</si>
  <si>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</si>
  <si>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</si>
  <si>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</si>
  <si>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</si>
  <si>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</si>
  <si>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</si>
  <si>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</si>
  <si>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</si>
  <si>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</si>
  <si>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</si>
  <si>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</si>
  <si>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</si>
  <si>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</si>
  <si>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</si>
  <si>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</si>
  <si>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</si>
  <si>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</si>
  <si>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</si>
  <si>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</si>
  <si>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</si>
  <si>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</si>
  <si>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</si>
  <si>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</si>
  <si>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</si>
  <si>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</si>
  <si>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</si>
  <si>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</si>
  <si>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</si>
  <si>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</si>
  <si>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</si>
  <si>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</si>
  <si>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</si>
  <si>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</si>
  <si>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</si>
  <si>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</si>
  <si>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</si>
  <si>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</si>
  <si>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</si>
  <si>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</si>
  <si>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</si>
  <si>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</si>
  <si>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</si>
  <si>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</si>
  <si>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</si>
  <si>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</si>
  <si>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</si>
  <si>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</si>
  <si>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</si>
  <si>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</si>
  <si>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</si>
  <si>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</si>
  <si>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</si>
  <si>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</si>
  <si>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</si>
  <si>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</si>
  <si>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</si>
  <si>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</si>
  <si>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</si>
  <si>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</si>
  <si>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</si>
  <si>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</si>
  <si>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</si>
  <si>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</si>
  <si>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</si>
  <si>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</si>
  <si>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</si>
  <si>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</si>
  <si>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</si>
  <si>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</si>
  <si>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</si>
  <si>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</si>
  <si>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</si>
  <si>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</si>
  <si>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</si>
  <si>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</si>
  <si>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</si>
  <si>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</si>
  <si>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</si>
  <si>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</si>
  <si>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</si>
  <si>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</si>
  <si>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</si>
  <si>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</si>
  <si>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</si>
  <si>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</si>
  <si>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</si>
  <si>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</si>
  <si>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</si>
  <si>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</si>
  <si>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</si>
  <si>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</si>
  <si>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</si>
  <si>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</si>
  <si>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</si>
  <si>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</si>
  <si>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</si>
  <si>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</si>
  <si>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</si>
  <si>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</si>
  <si>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</si>
  <si>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</si>
  <si>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</si>
  <si>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</si>
  <si>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</si>
  <si>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</si>
  <si>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</si>
  <si>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</si>
  <si>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</si>
  <si>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</si>
  <si>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</si>
  <si>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</si>
  <si>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</si>
  <si>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</si>
  <si>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</si>
  <si>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</si>
  <si>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</si>
  <si>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</si>
  <si>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</si>
  <si>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</si>
  <si>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</si>
  <si>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</si>
  <si>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</si>
  <si>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</si>
  <si>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</si>
  <si>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</si>
  <si>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</si>
  <si>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</si>
  <si>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</si>
  <si>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</si>
  <si>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</si>
  <si>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</si>
  <si>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</si>
  <si>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</si>
  <si>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</si>
  <si>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</si>
  <si>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</si>
  <si>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</si>
  <si>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</si>
  <si>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</si>
  <si>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</si>
  <si>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</si>
  <si>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</si>
  <si>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</si>
  <si>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</si>
  <si>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</si>
  <si>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</si>
  <si>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</si>
  <si>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</si>
  <si>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</si>
  <si>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</si>
  <si>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</si>
  <si>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</si>
  <si>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</si>
  <si>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</si>
  <si>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</si>
  <si>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</si>
  <si>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</si>
  <si>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</si>
  <si>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</si>
  <si>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</si>
  <si>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</si>
  <si>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</si>
  <si>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</si>
  <si>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</si>
  <si>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</si>
  <si>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</si>
  <si>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</si>
  <si>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</si>
  <si>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</si>
  <si>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</si>
  <si>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</si>
  <si>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</si>
  <si>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</si>
  <si>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</si>
  <si>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</si>
  <si>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</si>
  <si>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</si>
  <si>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</si>
  <si>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</si>
  <si>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</si>
  <si>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</si>
  <si>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</si>
  <si>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</si>
  <si>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</si>
  <si>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</si>
  <si>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</si>
  <si>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</si>
  <si>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</si>
  <si>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</si>
  <si>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</si>
  <si>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</si>
  <si>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</si>
  <si>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</si>
  <si>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</si>
  <si>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</si>
  <si>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</si>
  <si>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</si>
  <si>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</si>
  <si>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</si>
  <si>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</si>
  <si>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</si>
  <si>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</si>
  <si>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</si>
  <si>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</si>
  <si>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</si>
  <si>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</si>
  <si>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</si>
  <si>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</si>
  <si>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</si>
  <si>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</si>
  <si>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</si>
  <si>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</si>
  <si>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</si>
  <si>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</si>
  <si>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</si>
  <si>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</si>
  <si>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</si>
  <si>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</si>
  <si>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</si>
  <si>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</si>
  <si>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</si>
  <si>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</si>
  <si>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</si>
  <si>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</si>
  <si>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</si>
  <si>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</si>
  <si>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</si>
  <si>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</si>
  <si>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</si>
  <si>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</si>
  <si>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</si>
  <si>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</si>
  <si>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</si>
  <si>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</si>
  <si>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</si>
  <si>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</si>
  <si>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</si>
  <si>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</si>
  <si>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</si>
  <si>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</si>
  <si>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</si>
  <si>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</si>
  <si>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</si>
  <si>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</si>
  <si>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</si>
  <si>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</si>
  <si>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</si>
  <si>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</si>
  <si>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</si>
  <si>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</si>
  <si>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</si>
  <si>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</si>
  <si>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</si>
  <si>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</si>
  <si>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</si>
  <si>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</si>
  <si>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</si>
  <si>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</si>
  <si>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</si>
  <si>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</si>
  <si>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</si>
  <si>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</si>
  <si>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</si>
  <si>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</si>
  <si>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</si>
  <si>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</si>
  <si>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</si>
  <si>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</si>
  <si>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</si>
  <si>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</si>
  <si>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</si>
  <si>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</si>
  <si>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</si>
  <si>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</si>
  <si>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</si>
  <si>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</si>
  <si>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</si>
  <si>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</si>
  <si>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</si>
  <si>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</si>
  <si>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</si>
  <si>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</si>
  <si>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</si>
  <si>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</si>
  <si>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</si>
  <si>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</si>
  <si>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</si>
  <si>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</si>
  <si>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</si>
  <si>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</si>
  <si>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</si>
  <si>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</si>
  <si>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</si>
  <si>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</si>
  <si>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</si>
  <si>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</si>
  <si>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</si>
  <si>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</si>
  <si>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</si>
  <si>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</si>
  <si>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</si>
  <si>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</si>
  <si>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</si>
  <si>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</si>
  <si>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</si>
  <si>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</si>
  <si>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</si>
  <si>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</si>
  <si>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</si>
  <si>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</si>
  <si>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</si>
  <si>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</si>
  <si>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</si>
  <si>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</si>
  <si>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</si>
  <si>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</si>
  <si>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</si>
  <si>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</si>
  <si>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</si>
  <si>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</si>
  <si>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</si>
  <si>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</si>
  <si>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</si>
  <si>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</si>
  <si>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</si>
  <si>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</si>
  <si>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</si>
  <si>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</si>
  <si>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</si>
  <si>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</si>
  <si>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</si>
  <si>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</si>
  <si>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</si>
  <si>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</si>
  <si>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</si>
  <si>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</si>
  <si>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</si>
  <si>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</si>
  <si>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</si>
  <si>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</si>
  <si>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</si>
  <si>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</si>
  <si>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</si>
  <si>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</si>
  <si>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</si>
  <si>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</si>
  <si>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</si>
  <si>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</si>
  <si>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</si>
  <si>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</si>
  <si>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</si>
  <si>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</si>
  <si>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</si>
  <si>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</si>
  <si>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</si>
  <si>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</si>
  <si>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</si>
  <si>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</si>
  <si>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</si>
  <si>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</si>
  <si>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</si>
  <si>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</si>
  <si>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</si>
  <si>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</si>
  <si>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</si>
  <si>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</si>
  <si>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</si>
  <si>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</si>
  <si>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</si>
  <si>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</si>
  <si>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</si>
  <si>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</si>
  <si>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</si>
  <si>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</si>
  <si>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</si>
  <si>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</si>
  <si>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</si>
  <si>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</si>
  <si>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</si>
  <si>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</si>
  <si>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</si>
  <si>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</si>
  <si>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</si>
  <si>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</si>
  <si>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</si>
  <si>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</si>
  <si>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</si>
  <si>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</si>
  <si>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</si>
  <si>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</si>
  <si>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</si>
  <si>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</si>
  <si>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</si>
  <si>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</si>
  <si>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</si>
  <si>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</si>
  <si>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</si>
  <si>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</si>
  <si>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</si>
  <si>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</si>
  <si>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</si>
  <si>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</si>
  <si>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</si>
  <si>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</si>
  <si>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</si>
  <si>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</si>
  <si>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</si>
  <si>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</si>
  <si>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</si>
  <si>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</si>
  <si>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</si>
  <si>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</si>
  <si>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</si>
  <si>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</si>
  <si>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</si>
  <si>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</si>
  <si>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</si>
  <si>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</si>
  <si>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</si>
  <si>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</si>
  <si>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</si>
  <si>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</si>
  <si>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</si>
  <si>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</si>
  <si>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</si>
  <si>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</si>
  <si>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</si>
  <si>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</si>
  <si>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</si>
  <si>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</si>
  <si>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</si>
  <si>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</si>
  <si>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</si>
  <si>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</si>
  <si>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</si>
  <si>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</si>
  <si>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</si>
  <si>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</si>
  <si>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</si>
  <si>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</si>
  <si>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</si>
  <si>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</si>
  <si>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</si>
  <si>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</si>
  <si>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</si>
  <si>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</si>
  <si>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</si>
  <si>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</si>
  <si>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</si>
  <si>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</si>
  <si>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</si>
  <si>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</si>
  <si>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</si>
  <si>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</si>
  <si>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</si>
  <si>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</si>
  <si>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</si>
  <si>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</si>
  <si>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</si>
  <si>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</si>
  <si>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</si>
  <si>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</si>
  <si>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</si>
  <si>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</si>
  <si>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</si>
  <si>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</si>
  <si>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</si>
  <si>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</si>
  <si>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</si>
  <si>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</si>
  <si>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</si>
  <si>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</si>
  <si>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</si>
  <si>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</si>
  <si>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</si>
  <si>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</si>
  <si>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</si>
  <si>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</si>
  <si>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</si>
  <si>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</si>
  <si>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</si>
  <si>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</si>
  <si>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</si>
  <si>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</si>
  <si>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</si>
  <si>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</si>
  <si>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</si>
  <si>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</si>
  <si>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</si>
  <si>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</si>
  <si>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</si>
  <si>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</si>
  <si>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</si>
  <si>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</si>
  <si>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</si>
  <si>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</si>
  <si>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</si>
  <si>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</si>
  <si>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</si>
  <si>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</si>
  <si>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</si>
  <si>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</si>
  <si>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</si>
  <si>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</si>
  <si>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</si>
  <si>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</si>
  <si>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</si>
  <si>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</si>
  <si>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</si>
  <si>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</si>
  <si>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</si>
  <si>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</si>
  <si>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</si>
  <si>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</si>
  <si>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</si>
  <si>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</si>
  <si>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</si>
  <si>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</si>
  <si>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</si>
  <si>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</si>
  <si>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</si>
  <si>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</si>
  <si>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</si>
  <si>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</si>
  <si>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</si>
  <si>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</si>
  <si>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</si>
  <si>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</si>
  <si>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</si>
  <si>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</si>
  <si>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</si>
  <si>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</si>
  <si>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</si>
  <si>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</si>
  <si>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</si>
  <si>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</si>
  <si>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</si>
  <si>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</si>
  <si>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</si>
  <si>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</si>
  <si>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</si>
  <si>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</si>
  <si>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</si>
  <si>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</si>
  <si>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</si>
  <si>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</si>
  <si>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</si>
  <si>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</si>
  <si>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</si>
  <si>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</si>
  <si>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</si>
  <si>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</si>
  <si>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</si>
  <si>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</si>
  <si>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</si>
  <si>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</si>
  <si>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</si>
  <si>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</si>
  <si>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</si>
  <si>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</si>
  <si>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</si>
  <si>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</si>
  <si>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</si>
  <si>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</si>
  <si>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</si>
  <si>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</si>
  <si>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</si>
  <si>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</si>
  <si>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</si>
  <si>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</si>
  <si>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</si>
  <si>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</si>
  <si>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</si>
  <si>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</si>
  <si>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</si>
  <si>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</si>
  <si>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</si>
  <si>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</si>
  <si>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</si>
  <si>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</si>
  <si>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</si>
  <si>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</si>
  <si>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</si>
  <si>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</si>
  <si>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</si>
  <si>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</si>
  <si>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</si>
  <si>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</si>
  <si>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</si>
  <si>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</si>
  <si>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</si>
  <si>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</si>
  <si>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</si>
  <si>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</si>
  <si>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</si>
  <si>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</si>
  <si>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</si>
  <si>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</si>
  <si>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</si>
  <si>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</si>
  <si>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</si>
  <si>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</si>
  <si>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</si>
  <si>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</si>
  <si>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</si>
  <si>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</si>
  <si>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</si>
  <si>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</si>
  <si>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</si>
  <si>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</si>
  <si>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</si>
  <si>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</si>
  <si>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</si>
  <si>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</si>
  <si>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</si>
  <si>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</si>
  <si>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</si>
  <si>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</si>
  <si>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</si>
  <si>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</si>
  <si>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</si>
  <si>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</si>
  <si>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</si>
  <si>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</si>
  <si>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</si>
  <si>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</si>
  <si>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</si>
  <si>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</si>
  <si>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</si>
  <si>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</si>
  <si>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</si>
  <si>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</si>
  <si>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</si>
  <si>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</si>
  <si>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</si>
  <si>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</si>
  <si>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</si>
  <si>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</si>
  <si>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</si>
  <si>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</si>
  <si>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</si>
  <si>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</si>
  <si>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</si>
  <si>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</si>
  <si>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</si>
  <si>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</si>
  <si>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</si>
  <si>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</si>
  <si>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</si>
  <si>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</si>
  <si>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</si>
  <si>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</si>
  <si>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</si>
  <si>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</si>
  <si>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</si>
  <si>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</si>
  <si>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</si>
  <si>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</si>
  <si>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</si>
  <si>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</si>
  <si>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</si>
  <si>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</si>
  <si>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</si>
  <si>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</si>
  <si>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</si>
  <si>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</si>
  <si>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</si>
  <si>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</si>
  <si>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</si>
  <si>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</si>
  <si>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</si>
  <si>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</si>
  <si>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</si>
  <si>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</si>
  <si>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</si>
  <si>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</si>
  <si>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</si>
  <si>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</si>
  <si>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</si>
  <si>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</si>
  <si>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</si>
  <si>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</si>
  <si>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</si>
  <si>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</si>
  <si>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</si>
  <si>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</si>
  <si>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</si>
  <si>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</si>
  <si>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</si>
  <si>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</si>
  <si>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</si>
  <si>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</si>
  <si>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</si>
  <si>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</si>
  <si>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</si>
  <si>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</si>
  <si>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</si>
  <si>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</si>
  <si>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</si>
  <si>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</si>
  <si>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</si>
  <si>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</si>
  <si>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</si>
  <si>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</si>
  <si>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</si>
  <si>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</si>
  <si>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</si>
  <si>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</si>
  <si>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</si>
  <si>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</si>
  <si>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</si>
  <si>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</si>
  <si>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</si>
  <si>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</si>
  <si>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</si>
  <si>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</si>
  <si>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</si>
  <si>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</si>
  <si>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</si>
  <si>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</si>
  <si>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</si>
  <si>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</si>
  <si>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</si>
  <si>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</si>
  <si>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</si>
  <si>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</si>
  <si>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</si>
  <si>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</si>
  <si>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</si>
  <si>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</si>
  <si>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</si>
  <si>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</si>
  <si>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</si>
  <si>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</si>
  <si>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</si>
  <si>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</si>
  <si>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</si>
  <si>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</si>
  <si>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</si>
  <si>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</si>
  <si>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</si>
  <si>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</si>
  <si>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</si>
  <si>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</si>
  <si>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</si>
  <si>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</si>
  <si>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</si>
  <si>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</si>
  <si>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</si>
  <si>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</si>
  <si>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</si>
  <si>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</si>
  <si>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</si>
  <si>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</si>
  <si>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</si>
  <si>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</si>
  <si>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</si>
  <si>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</si>
  <si>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</si>
  <si>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</si>
  <si>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</si>
  <si>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</si>
  <si>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</si>
  <si>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</si>
  <si>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</si>
  <si>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</si>
  <si>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</si>
  <si>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</si>
  <si>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</si>
  <si>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</si>
  <si>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</si>
  <si>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</si>
  <si>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</si>
  <si>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</si>
  <si>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</si>
  <si>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</si>
  <si>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</si>
  <si>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</si>
  <si>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</si>
  <si>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</si>
  <si>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</si>
  <si>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</si>
  <si>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</si>
  <si>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</si>
  <si>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</si>
  <si>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</si>
  <si>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</si>
  <si>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</si>
  <si>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</si>
  <si>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</si>
  <si>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</si>
  <si>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</si>
  <si>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</si>
  <si>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</si>
  <si>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</si>
  <si>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</si>
  <si>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</si>
  <si>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</si>
  <si>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</si>
  <si>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</si>
  <si>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</si>
  <si>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</si>
  <si>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</si>
  <si>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</si>
  <si>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</si>
  <si>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</si>
  <si>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</si>
  <si>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</si>
  <si>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</si>
  <si>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</si>
  <si>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</si>
  <si>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</si>
  <si>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</si>
  <si>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</si>
  <si>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</si>
  <si>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</si>
  <si>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</si>
  <si>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</si>
  <si>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</si>
  <si>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</si>
  <si>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</si>
  <si>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</si>
  <si>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</si>
  <si>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</si>
  <si>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</si>
  <si>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</si>
  <si>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</si>
  <si>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</si>
  <si>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</si>
  <si>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</si>
  <si>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</si>
  <si>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</si>
  <si>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</si>
  <si>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</si>
  <si>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</si>
  <si>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</si>
  <si>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</si>
  <si>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</si>
  <si>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</si>
  <si>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</si>
  <si>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</si>
  <si>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</si>
  <si>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</si>
  <si>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</si>
  <si>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</si>
  <si>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</si>
  <si>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</si>
  <si>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</si>
  <si>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</si>
  <si>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</si>
  <si>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</si>
  <si>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</si>
  <si>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</si>
  <si>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</si>
  <si>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</si>
  <si>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</si>
  <si>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</si>
  <si>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</si>
  <si>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</si>
  <si>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</si>
  <si>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</si>
  <si>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</si>
  <si>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</si>
  <si>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</si>
  <si>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</si>
  <si>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</si>
  <si>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</si>
  <si>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</si>
  <si>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</si>
  <si>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</si>
  <si>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</si>
  <si>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</si>
  <si>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</si>
  <si>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</si>
  <si>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</si>
  <si>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</si>
  <si>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</si>
  <si>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</si>
  <si>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</si>
  <si>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</si>
  <si>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</si>
  <si>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</si>
  <si>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</si>
  <si>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</si>
  <si>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</si>
  <si>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</si>
  <si>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</si>
  <si>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</si>
  <si>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</si>
  <si>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</si>
  <si>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</si>
  <si>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</si>
  <si>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</si>
  <si>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</si>
  <si>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</si>
  <si>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</si>
  <si>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</si>
  <si>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</si>
  <si>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</si>
  <si>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</si>
  <si>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</si>
  <si>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</si>
  <si>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</si>
  <si>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</si>
  <si>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</si>
  <si>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</si>
  <si>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</si>
  <si>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</si>
  <si>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</si>
  <si>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</si>
  <si>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</si>
  <si>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</si>
  <si>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</si>
  <si>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</si>
  <si>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</si>
  <si>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</si>
  <si>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</si>
  <si>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</si>
  <si>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</si>
  <si>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</si>
  <si>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</si>
  <si>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</si>
  <si>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</si>
  <si>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</si>
  <si>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</si>
  <si>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</si>
  <si>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</si>
  <si>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</si>
  <si>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</si>
  <si>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</si>
  <si>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</si>
  <si>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</si>
  <si>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</si>
  <si>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</si>
  <si>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</si>
  <si>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</si>
  <si>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</si>
  <si>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</si>
  <si>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</si>
  <si>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</si>
  <si>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</si>
  <si>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</si>
  <si>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</si>
  <si>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</si>
  <si>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</si>
  <si>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</si>
  <si>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</si>
  <si>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</si>
  <si>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</si>
  <si>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</si>
  <si>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</si>
  <si>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</si>
  <si>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</si>
  <si>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</si>
  <si>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</si>
  <si>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</si>
  <si>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</si>
  <si>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</si>
  <si>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</si>
  <si>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</si>
  <si>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</si>
  <si>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</si>
  <si>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</si>
  <si>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</si>
  <si>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</si>
  <si>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</si>
  <si>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</si>
  <si>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</si>
  <si>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</si>
  <si>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</si>
  <si>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</si>
  <si>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</si>
  <si>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</si>
  <si>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</si>
  <si>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</si>
  <si>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</si>
  <si>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</si>
  <si>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</si>
  <si>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</si>
  <si>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</si>
  <si>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</si>
  <si>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</si>
  <si>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</si>
  <si>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</si>
  <si>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</si>
  <si>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</si>
  <si>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</si>
  <si>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</si>
  <si>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</si>
  <si>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</si>
  <si>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</si>
  <si>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</si>
  <si>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</si>
  <si>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</si>
  <si>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</si>
  <si>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</si>
  <si>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</si>
  <si>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</si>
  <si>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</si>
  <si>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</si>
  <si>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</si>
  <si>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</si>
  <si>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</si>
  <si>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</si>
  <si>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</si>
  <si>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</si>
  <si>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</si>
  <si>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</si>
  <si>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</si>
  <si>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</si>
  <si>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</si>
  <si>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</si>
  <si>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</si>
  <si>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</si>
  <si>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</si>
  <si>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</si>
  <si>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</si>
  <si>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</si>
  <si>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</si>
  <si>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</si>
  <si>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</si>
  <si>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</si>
  <si>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</si>
  <si>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</si>
  <si>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</si>
  <si>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</si>
  <si>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</si>
  <si>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</si>
  <si>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</si>
  <si>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</si>
  <si>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</si>
  <si>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</si>
  <si>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</si>
  <si>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</si>
  <si>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</si>
  <si>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</si>
  <si>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</si>
  <si>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</si>
  <si>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</si>
  <si>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</si>
  <si>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</si>
  <si>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</si>
  <si>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</si>
  <si>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</si>
  <si>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</si>
  <si>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</si>
  <si>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</si>
  <si>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</si>
  <si>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</si>
  <si>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</si>
  <si>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</si>
  <si>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</si>
  <si>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</si>
  <si>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</si>
  <si>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</si>
  <si>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</si>
  <si>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</si>
  <si>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</si>
  <si>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</si>
  <si>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</si>
  <si>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</si>
  <si>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</si>
  <si>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</si>
  <si>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</si>
  <si>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</si>
  <si>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</si>
  <si>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</si>
  <si>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</si>
  <si>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</si>
  <si>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</si>
  <si>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</si>
  <si>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</si>
  <si>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</si>
  <si>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</si>
  <si>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</si>
  <si>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</si>
  <si>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</si>
  <si>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</si>
  <si>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</si>
  <si>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</si>
  <si>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</si>
  <si>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</si>
  <si>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</si>
  <si>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</si>
  <si>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</si>
  <si>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</si>
  <si>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</si>
  <si>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</si>
  <si>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</si>
  <si>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</si>
  <si>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</si>
  <si>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</si>
  <si>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</si>
  <si>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</si>
  <si>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</si>
  <si>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</si>
  <si>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</si>
  <si>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</si>
  <si>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</si>
  <si>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</si>
  <si>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</si>
  <si>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</si>
  <si>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</si>
  <si>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</si>
  <si>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</si>
  <si>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</si>
  <si>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</si>
  <si>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</si>
  <si>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</si>
  <si>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</si>
  <si>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</si>
  <si>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</si>
  <si>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</si>
  <si>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</si>
  <si>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</si>
  <si>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</si>
  <si>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</si>
  <si>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</si>
  <si>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</si>
  <si>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</si>
  <si>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</si>
  <si>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</si>
  <si>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</si>
  <si>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</si>
  <si>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</si>
  <si>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</si>
  <si>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</si>
  <si>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</si>
  <si>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</si>
  <si>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</si>
  <si>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</si>
  <si>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</si>
  <si>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</si>
  <si>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</si>
  <si>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</si>
  <si>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</si>
  <si>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</si>
  <si>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</si>
  <si>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</si>
  <si>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</si>
  <si>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</si>
  <si>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</si>
  <si>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</si>
  <si>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</si>
  <si>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</si>
  <si>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</si>
  <si>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</si>
  <si>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</si>
  <si>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</si>
  <si>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</si>
  <si>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</si>
  <si>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</si>
  <si>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</si>
  <si>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</si>
  <si>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</si>
  <si>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</si>
  <si>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</si>
  <si>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</si>
  <si>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</si>
  <si>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</si>
  <si>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</si>
  <si>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</si>
  <si>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</si>
  <si>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</si>
  <si>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</si>
  <si>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</si>
  <si>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</si>
  <si>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</si>
  <si>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</si>
  <si>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</si>
  <si>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</si>
  <si>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</si>
  <si>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</si>
  <si>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</si>
  <si>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</si>
  <si>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</si>
  <si>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</si>
  <si>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</si>
  <si>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</si>
  <si>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</si>
  <si>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</si>
  <si>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</si>
  <si>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</si>
  <si>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</si>
  <si>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</si>
  <si>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</si>
  <si>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</si>
  <si>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</si>
  <si>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</si>
  <si>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</si>
  <si>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</si>
  <si>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</si>
  <si>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</si>
  <si>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</si>
  <si>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</si>
  <si>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</si>
  <si>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</si>
  <si>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</si>
  <si>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</si>
  <si>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</si>
  <si>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</si>
  <si>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</si>
  <si>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</si>
  <si>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</si>
  <si>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</si>
  <si>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</si>
  <si>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</si>
  <si>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</si>
  <si>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</si>
  <si>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</si>
  <si>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</si>
  <si>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</si>
  <si>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</si>
  <si>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</si>
  <si>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</si>
  <si>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</si>
  <si>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</si>
  <si>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</si>
  <si>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</si>
  <si>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</si>
  <si>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</si>
  <si>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</si>
  <si>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</si>
  <si>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</si>
  <si>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</si>
  <si>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</si>
  <si>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</si>
  <si>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</si>
  <si>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</si>
  <si>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</si>
  <si>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</si>
  <si>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</si>
  <si>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</si>
  <si>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</si>
  <si>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</si>
  <si>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</si>
  <si>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</si>
  <si>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</si>
  <si>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</si>
  <si>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</si>
  <si>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</si>
  <si>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</si>
  <si>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</si>
  <si>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</si>
  <si>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</si>
  <si>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</si>
  <si>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</si>
  <si>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</si>
  <si>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</si>
  <si>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</si>
  <si>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</si>
  <si>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</si>
  <si>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</si>
  <si>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</si>
  <si>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</si>
  <si>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</si>
  <si>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</si>
  <si>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</si>
  <si>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</si>
  <si>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</si>
  <si>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</si>
  <si>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</si>
  <si>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</si>
  <si>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</si>
  <si>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</si>
  <si>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</si>
  <si>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</si>
  <si>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</si>
  <si>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</si>
  <si>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</si>
  <si>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</si>
  <si>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</si>
  <si>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</si>
  <si>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</si>
  <si>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</si>
  <si>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</si>
  <si>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</si>
  <si>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</si>
  <si>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</si>
  <si>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</si>
  <si>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</si>
  <si>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</si>
  <si>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</si>
  <si>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</si>
  <si>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</si>
  <si>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</si>
  <si>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</si>
  <si>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</si>
  <si>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</si>
  <si>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</si>
  <si>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</si>
  <si>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</si>
  <si>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</si>
  <si>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</si>
  <si>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</si>
  <si>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</si>
  <si>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</si>
  <si>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</si>
  <si>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</si>
  <si>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</si>
  <si>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</si>
  <si>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</si>
  <si>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</si>
  <si>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</si>
  <si>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</si>
  <si>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</si>
  <si>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</si>
  <si>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</si>
  <si>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</si>
  <si>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</si>
  <si>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</si>
  <si>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</si>
  <si>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</si>
  <si>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</si>
  <si>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</si>
  <si>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</si>
  <si>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</si>
  <si>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</si>
  <si>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</si>
  <si>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</si>
  <si>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</si>
  <si>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</si>
  <si>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</si>
  <si>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</si>
  <si>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</si>
  <si>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</si>
  <si>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</si>
  <si>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</si>
  <si>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</si>
  <si>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</si>
  <si>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</si>
  <si>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</si>
  <si>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</si>
  <si>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</si>
  <si>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</si>
  <si>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</si>
  <si>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</si>
  <si>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</si>
  <si>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</si>
  <si>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</si>
  <si>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</si>
  <si>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</si>
  <si>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</si>
  <si>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</si>
  <si>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</si>
  <si>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</si>
  <si>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</si>
  <si>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</si>
  <si>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</si>
  <si>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</si>
  <si>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</si>
  <si>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</si>
  <si>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</si>
  <si>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</si>
  <si>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</si>
  <si>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</si>
  <si>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</si>
  <si>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</si>
  <si>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</si>
  <si>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</si>
  <si>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</si>
  <si>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</si>
  <si>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</si>
  <si>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</si>
  <si>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</si>
  <si>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</si>
  <si>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</si>
  <si>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</si>
  <si>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</si>
  <si>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</si>
  <si>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</si>
  <si>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</si>
  <si>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</si>
  <si>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</si>
  <si>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</si>
  <si>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</si>
  <si>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</si>
  <si>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</si>
  <si>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</si>
  <si>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</si>
  <si>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</si>
  <si>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</si>
  <si>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</si>
  <si>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</si>
  <si>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</si>
  <si>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</si>
  <si>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</si>
  <si>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</si>
  <si>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</si>
  <si>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</si>
  <si>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</si>
  <si>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</si>
  <si>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</si>
  <si>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</si>
  <si>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</si>
  <si>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</si>
  <si>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</si>
  <si>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</si>
  <si>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</si>
  <si>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</si>
  <si>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</si>
  <si>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</si>
  <si>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</si>
  <si>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</si>
  <si>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</si>
  <si>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</si>
  <si>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</si>
  <si>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</si>
  <si>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</si>
  <si>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</si>
  <si>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</si>
  <si>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</si>
  <si>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</si>
  <si>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</si>
  <si>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</si>
  <si>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</si>
  <si>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</si>
  <si>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</si>
  <si>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</si>
  <si>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</si>
  <si>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</si>
  <si>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</si>
  <si>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</si>
  <si>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</si>
  <si>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</si>
  <si>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</si>
  <si>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</si>
  <si>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</si>
  <si>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</si>
  <si>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</si>
  <si>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</si>
  <si>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</si>
  <si>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</si>
  <si>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</si>
  <si>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</si>
  <si>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</si>
  <si>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</si>
  <si>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</si>
  <si>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</si>
  <si>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</si>
  <si>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</si>
  <si>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</si>
  <si>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</si>
  <si>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</si>
  <si>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</si>
  <si>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</si>
  <si>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</si>
  <si>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</si>
  <si>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</si>
  <si>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</si>
  <si>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</si>
  <si>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</si>
  <si>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</si>
  <si>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</si>
  <si>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</si>
  <si>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</si>
  <si>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</si>
  <si>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</si>
  <si>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</si>
  <si>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</si>
  <si>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</si>
  <si>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</si>
  <si>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</si>
  <si>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</si>
  <si>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</si>
  <si>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</si>
  <si>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</si>
  <si>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</si>
  <si>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</si>
  <si>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</si>
  <si>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</si>
  <si>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</si>
  <si>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</si>
  <si>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</si>
  <si>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</si>
  <si>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</si>
  <si>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</si>
  <si>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</si>
  <si>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</si>
  <si>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</si>
  <si>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</si>
  <si>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</si>
  <si>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</si>
  <si>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</si>
  <si>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</si>
  <si>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</si>
  <si>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</si>
  <si>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</si>
  <si>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</si>
  <si>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</si>
  <si>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</si>
  <si>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</si>
  <si>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</si>
  <si>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</si>
  <si>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</si>
  <si>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</si>
  <si>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</si>
  <si>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</si>
  <si>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</si>
  <si>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</si>
  <si>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</si>
  <si>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</si>
  <si>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</si>
  <si>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</si>
  <si>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</si>
  <si>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</si>
  <si>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</si>
  <si>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</si>
  <si>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</si>
  <si>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</si>
  <si>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</si>
  <si>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</si>
  <si>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</si>
  <si>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</si>
  <si>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</si>
  <si>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</si>
  <si>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</si>
  <si>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</si>
  <si>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</si>
  <si>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</si>
  <si>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</si>
  <si>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</si>
  <si>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</si>
  <si>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</si>
  <si>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</si>
  <si>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</si>
  <si>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</si>
  <si>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</si>
  <si>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</si>
  <si>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</si>
  <si>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</si>
  <si>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</si>
  <si>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</si>
  <si>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</si>
  <si>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</si>
  <si>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</si>
  <si>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</si>
  <si>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</si>
  <si>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</si>
  <si>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</si>
  <si>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</si>
  <si>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</si>
  <si>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</si>
  <si>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</si>
  <si>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</si>
  <si>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</si>
  <si>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</si>
  <si>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</si>
  <si>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</si>
  <si>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</si>
  <si>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</si>
  <si>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</si>
  <si>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</si>
  <si>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</si>
  <si>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</si>
  <si>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</si>
  <si>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</si>
  <si>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</si>
  <si>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</si>
  <si>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</si>
  <si>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</si>
  <si>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</si>
  <si>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</si>
  <si>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</si>
  <si>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</si>
  <si>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</si>
  <si>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</si>
  <si>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</si>
  <si>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</si>
  <si>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</si>
  <si>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</si>
  <si>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</si>
  <si>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</si>
  <si>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</si>
  <si>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</si>
  <si>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</si>
  <si>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</si>
  <si>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</si>
  <si>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</si>
  <si>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</si>
  <si>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</si>
  <si>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</si>
  <si>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</si>
  <si>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</si>
  <si>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</si>
  <si>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</si>
  <si>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</si>
  <si>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</si>
  <si>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</si>
  <si>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</si>
  <si>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</si>
  <si>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</si>
  <si>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</si>
  <si>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</si>
  <si>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</si>
  <si>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</si>
  <si>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</si>
  <si>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</si>
  <si>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</si>
  <si>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</si>
  <si>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</si>
  <si>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</si>
  <si>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</si>
  <si>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</si>
  <si>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</si>
  <si>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</si>
  <si>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</si>
  <si>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</si>
  <si>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</si>
  <si>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</si>
  <si>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</si>
  <si>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</si>
  <si>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</si>
  <si>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</si>
  <si>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</si>
  <si>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</si>
  <si>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</si>
  <si>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</si>
  <si>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</si>
  <si>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</si>
  <si>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</si>
  <si>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</si>
  <si>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</si>
  <si>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</si>
  <si>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</si>
  <si>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</si>
  <si>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</si>
  <si>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</si>
  <si>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</si>
  <si>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</si>
  <si>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</si>
  <si>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</si>
  <si>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</si>
  <si>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</si>
  <si>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</si>
  <si>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</si>
  <si>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</si>
  <si>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</si>
  <si>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</si>
  <si>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</si>
  <si>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</si>
  <si>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</si>
  <si>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</si>
  <si>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</si>
  <si>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</si>
  <si>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</si>
  <si>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</si>
  <si>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</si>
  <si>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</si>
  <si>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</si>
  <si>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</si>
  <si>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</si>
  <si>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</si>
  <si>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</si>
  <si>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</si>
  <si>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</si>
  <si>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</si>
  <si>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</si>
  <si>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</si>
  <si>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</si>
  <si>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</si>
  <si>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</si>
  <si>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</si>
  <si>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</si>
  <si>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</si>
  <si>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</si>
  <si>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</si>
  <si>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</si>
  <si>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</si>
  <si>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</si>
  <si>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</si>
  <si>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</si>
  <si>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</si>
  <si>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</si>
  <si>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</si>
  <si>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</si>
  <si>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</si>
  <si>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</si>
  <si>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</si>
  <si>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</si>
  <si>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</si>
  <si>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</si>
  <si>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</si>
  <si>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</si>
  <si>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</si>
  <si>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</si>
  <si>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</si>
  <si>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</si>
  <si>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</si>
  <si>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</si>
  <si>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</si>
  <si>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</si>
  <si>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</si>
  <si>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</si>
  <si>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</si>
  <si>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</si>
  <si>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</si>
  <si>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</si>
  <si>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</si>
  <si>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</si>
  <si>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</si>
  <si>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</si>
  <si>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</si>
  <si>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</si>
  <si>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</si>
  <si>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</si>
  <si>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</si>
  <si>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</si>
  <si>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</si>
  <si>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</si>
  <si>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</si>
  <si>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</si>
  <si>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</si>
  <si>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</si>
  <si>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</si>
  <si>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</si>
  <si>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</si>
  <si>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</si>
  <si>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</si>
  <si>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</si>
  <si>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</si>
  <si>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</si>
  <si>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</si>
  <si>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</si>
  <si>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</si>
  <si>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</si>
  <si>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</si>
  <si>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</si>
  <si>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</si>
  <si>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</si>
  <si>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</si>
  <si>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</si>
  <si>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</si>
  <si>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</si>
  <si>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</si>
  <si>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</si>
  <si>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</si>
  <si>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</si>
  <si>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</si>
  <si>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</si>
  <si>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</si>
  <si>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</si>
  <si>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</si>
  <si>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</si>
  <si>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</si>
  <si>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</si>
  <si>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</si>
  <si>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</si>
  <si>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</si>
  <si>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</si>
  <si>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</si>
  <si>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</si>
  <si>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</si>
  <si>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</si>
  <si>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</si>
  <si>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</si>
  <si>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</si>
  <si>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</si>
  <si>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</si>
  <si>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</si>
  <si>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</si>
  <si>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</si>
  <si>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</si>
  <si>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</si>
  <si>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</si>
  <si>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</si>
  <si>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</si>
  <si>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</si>
  <si>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</si>
  <si>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</si>
  <si>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</si>
  <si>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</si>
  <si>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</si>
  <si>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</si>
  <si>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</si>
  <si>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</si>
  <si>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</si>
  <si>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</si>
  <si>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</si>
  <si>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</si>
  <si>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</si>
  <si>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</si>
  <si>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</si>
  <si>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</si>
  <si>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</si>
  <si>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</si>
  <si>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</si>
  <si>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</si>
  <si>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</si>
  <si>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</si>
  <si>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</si>
  <si>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</si>
  <si>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</si>
  <si>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</si>
  <si>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</si>
  <si>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</si>
  <si>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</si>
  <si>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</si>
  <si>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</si>
  <si>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</si>
  <si>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</si>
  <si>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</si>
  <si>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</si>
  <si>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</si>
  <si>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</si>
  <si>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</si>
  <si>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</si>
  <si>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</si>
  <si>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</si>
  <si>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</si>
  <si>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</si>
  <si>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</si>
  <si>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</si>
  <si>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</si>
  <si>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</si>
  <si>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</si>
  <si>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</si>
  <si>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</si>
  <si>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</si>
  <si>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</si>
  <si>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</si>
  <si>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</si>
  <si>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</si>
  <si>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</si>
  <si>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</si>
  <si>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</si>
  <si>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</si>
  <si>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</si>
  <si>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</si>
  <si>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</si>
  <si>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</si>
  <si>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</si>
  <si>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</si>
  <si>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</si>
  <si>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</si>
  <si>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</si>
  <si>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</si>
  <si>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</si>
  <si>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</si>
  <si>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</si>
  <si>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</si>
  <si>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</si>
  <si>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</si>
  <si>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</si>
  <si>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</si>
  <si>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</si>
  <si>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</si>
  <si>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</si>
  <si>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</si>
  <si>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</si>
  <si>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</si>
  <si>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</si>
  <si>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</si>
  <si>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</si>
  <si>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</si>
  <si>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</si>
  <si>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</si>
  <si>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</si>
  <si>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</si>
  <si>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</si>
  <si>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</si>
  <si>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</si>
  <si>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</si>
  <si>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</si>
  <si>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</si>
  <si>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</si>
  <si>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</si>
  <si>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</si>
  <si>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</si>
  <si>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</si>
  <si>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</si>
  <si>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</si>
  <si>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</si>
  <si>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</si>
  <si>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</si>
  <si>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</si>
  <si>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</si>
  <si>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</si>
  <si>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</si>
  <si>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</si>
  <si>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</si>
  <si>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</si>
  <si>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</si>
  <si>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</si>
  <si>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</si>
  <si>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</si>
  <si>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</si>
  <si>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</si>
  <si>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</si>
  <si>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</si>
  <si>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</si>
  <si>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</si>
  <si>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</si>
  <si>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</si>
  <si>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</si>
  <si>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</si>
  <si>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</si>
  <si>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</si>
  <si>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</si>
  <si>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</si>
  <si>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</si>
  <si>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</si>
  <si>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</si>
  <si>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</si>
  <si>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</si>
  <si>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</si>
  <si>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</si>
  <si>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</si>
  <si>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</si>
  <si>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</si>
  <si>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</si>
  <si>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</si>
  <si>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</si>
  <si>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</si>
  <si>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</si>
  <si>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</si>
  <si>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</si>
  <si>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</si>
  <si>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</si>
  <si>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</si>
  <si>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</si>
  <si>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</si>
  <si>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</si>
  <si>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</si>
  <si>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</si>
  <si>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</si>
  <si>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</si>
  <si>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</si>
  <si>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</si>
  <si>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</si>
  <si>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</si>
  <si>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</si>
  <si>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</si>
  <si>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</si>
  <si>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</si>
  <si>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</si>
  <si>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</si>
  <si>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</si>
  <si>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</si>
  <si>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</si>
  <si>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</si>
  <si>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</si>
  <si>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</si>
  <si>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</si>
  <si>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</si>
  <si>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</si>
  <si>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</si>
  <si>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</si>
  <si>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</si>
  <si>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</si>
  <si>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</si>
  <si>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</si>
  <si>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</si>
  <si>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</si>
  <si>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</si>
  <si>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</si>
  <si>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</si>
  <si>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</si>
  <si>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</si>
  <si>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</si>
  <si>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</si>
  <si>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</si>
  <si>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</si>
  <si>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</si>
  <si>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</si>
  <si>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</si>
  <si>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</si>
  <si>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</si>
  <si>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</si>
  <si>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</si>
  <si>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</si>
  <si>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</si>
  <si>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</si>
  <si>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</si>
  <si>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</si>
  <si>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</si>
  <si>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</si>
  <si>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</si>
  <si>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</si>
  <si>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</si>
  <si>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</si>
  <si>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</si>
  <si>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</si>
  <si>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</si>
  <si>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</si>
  <si>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</si>
  <si>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</si>
  <si>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</si>
  <si>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</si>
  <si>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</si>
  <si>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</si>
  <si>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</si>
  <si>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</si>
  <si>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</si>
  <si>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</si>
  <si>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</si>
  <si>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</si>
  <si>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</si>
  <si>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</si>
  <si>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</si>
  <si>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</si>
  <si>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</si>
  <si>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</si>
  <si>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</si>
  <si>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</si>
  <si>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</si>
  <si>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</si>
  <si>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</si>
  <si>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</si>
  <si>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</si>
  <si>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</si>
  <si>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</si>
  <si>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</si>
  <si>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</si>
  <si>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</si>
  <si>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</si>
  <si>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</si>
  <si>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</si>
  <si>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</si>
  <si>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</si>
  <si>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</si>
  <si>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</si>
  <si>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</si>
  <si>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</si>
  <si>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</si>
  <si>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</si>
  <si>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</si>
  <si>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</si>
  <si>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</si>
  <si>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</si>
  <si>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</si>
  <si>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</si>
  <si>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</si>
  <si>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</si>
  <si>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</si>
  <si>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</si>
  <si>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</si>
  <si>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</si>
  <si>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</si>
  <si>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</si>
  <si>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</si>
  <si>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</si>
  <si>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</si>
  <si>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</si>
  <si>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</si>
  <si>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</si>
  <si>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</si>
  <si>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</si>
  <si>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</si>
  <si>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</si>
  <si>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</si>
  <si>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</si>
  <si>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</si>
  <si>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</si>
  <si>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</si>
  <si>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</si>
  <si>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</si>
  <si>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</si>
  <si>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</si>
  <si>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</si>
  <si>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</si>
  <si>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</si>
  <si>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</si>
  <si>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</si>
  <si>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</si>
  <si>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</si>
  <si>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</si>
  <si>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</si>
  <si>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</si>
  <si>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</si>
  <si>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</si>
  <si>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</si>
  <si>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</si>
  <si>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</si>
  <si>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</si>
  <si>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</si>
  <si>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</si>
  <si>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</si>
  <si>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</si>
  <si>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</si>
  <si>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</si>
  <si>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</si>
  <si>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</si>
  <si>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</si>
  <si>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</si>
  <si>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</si>
  <si>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</si>
  <si>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</si>
  <si>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</si>
  <si>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</si>
  <si>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</si>
  <si>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</si>
  <si>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</si>
  <si>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</si>
  <si>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</si>
  <si>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</si>
  <si>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</si>
  <si>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</si>
  <si>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</si>
  <si>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</si>
  <si>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</si>
  <si>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</si>
  <si>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</si>
  <si>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</si>
  <si>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</si>
  <si>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</si>
  <si>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</si>
  <si>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</si>
  <si>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</si>
  <si>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</si>
  <si>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</si>
  <si>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</si>
  <si>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</si>
  <si>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</si>
  <si>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</si>
  <si>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</si>
  <si>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</si>
  <si>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</si>
  <si>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</si>
  <si>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</si>
  <si>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</si>
  <si>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</si>
  <si>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</si>
  <si>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</si>
  <si>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</si>
  <si>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</si>
  <si>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</si>
  <si>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</si>
  <si>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</si>
  <si>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</si>
  <si>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</si>
  <si>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</si>
  <si>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</si>
  <si>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</si>
  <si>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</si>
  <si>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</si>
  <si>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</si>
  <si>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</si>
  <si>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</si>
  <si>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</si>
  <si>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</si>
  <si>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</si>
  <si>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</si>
  <si>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</si>
  <si>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</si>
  <si>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</si>
  <si>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</si>
  <si>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</si>
  <si>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</si>
  <si>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</si>
  <si>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</si>
  <si>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</si>
  <si>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</si>
  <si>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</si>
  <si>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</si>
  <si>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</si>
  <si>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</si>
  <si>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</si>
  <si>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</si>
  <si>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</si>
  <si>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</si>
  <si>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</si>
  <si>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</si>
  <si>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</si>
  <si>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</si>
  <si>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</si>
  <si>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</si>
  <si>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</si>
  <si>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</si>
  <si>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</si>
  <si>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</si>
  <si>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</si>
  <si>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</si>
  <si>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</si>
  <si>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</si>
  <si>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</si>
  <si>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</si>
  <si>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</si>
  <si>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</si>
  <si>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</si>
  <si>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</si>
  <si>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</si>
  <si>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</si>
  <si>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</si>
  <si>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</si>
  <si>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</si>
  <si>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</si>
  <si>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</si>
  <si>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</si>
  <si>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</si>
  <si>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</si>
  <si>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</si>
  <si>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</si>
  <si>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</si>
  <si>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</si>
  <si>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</si>
  <si>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</si>
  <si>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</si>
  <si>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</si>
  <si>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</si>
  <si>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</si>
  <si>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</si>
  <si>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</si>
  <si>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</si>
  <si>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</si>
  <si>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</si>
  <si>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</si>
  <si>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</si>
  <si>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</si>
  <si>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</si>
  <si>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</si>
  <si>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</si>
  <si>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</si>
  <si>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</si>
  <si>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</si>
  <si>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</si>
  <si>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</si>
  <si>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</si>
  <si>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</si>
  <si>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</si>
  <si>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</si>
  <si>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</si>
  <si>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</si>
  <si>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</si>
  <si>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</si>
  <si>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</si>
  <si>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</si>
  <si>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</si>
  <si>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</si>
  <si>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</si>
  <si>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</si>
  <si>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</si>
  <si>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</si>
  <si>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</si>
  <si>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</si>
  <si>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</si>
  <si>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</si>
  <si>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</si>
  <si>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</si>
  <si>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</si>
  <si>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</si>
  <si>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</si>
  <si>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</si>
  <si>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</si>
  <si>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</si>
  <si>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</si>
  <si>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</si>
  <si>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</si>
  <si>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</si>
  <si>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</si>
  <si>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</si>
  <si>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</si>
  <si>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</si>
  <si>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</si>
  <si>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</si>
  <si>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</si>
  <si>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</si>
  <si>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</si>
  <si>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</si>
  <si>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</si>
  <si>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</si>
  <si>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</si>
  <si>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</si>
  <si>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</si>
  <si>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</si>
  <si>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</si>
  <si>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</si>
  <si>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</si>
  <si>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</si>
  <si>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</si>
  <si>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</si>
  <si>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</si>
  <si>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</si>
  <si>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</si>
  <si>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</si>
  <si>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</si>
  <si>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</si>
  <si>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</si>
  <si>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</si>
  <si>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</si>
  <si>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</si>
  <si>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</si>
  <si>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</si>
  <si>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</si>
  <si>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</si>
  <si>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</si>
  <si>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</si>
  <si>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</si>
  <si>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</si>
  <si>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</si>
  <si>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</si>
  <si>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</si>
  <si>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</si>
  <si>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</si>
  <si>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</si>
  <si>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</si>
  <si>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</si>
  <si>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</si>
  <si>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</si>
  <si>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</si>
  <si>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</si>
  <si>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</si>
  <si>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</si>
  <si>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</si>
  <si>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</si>
  <si>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</si>
  <si>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</si>
  <si>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</si>
  <si>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</si>
  <si>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</si>
  <si>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</si>
  <si>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</si>
  <si>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</si>
  <si>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</si>
  <si>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</si>
  <si>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</si>
  <si>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</si>
  <si>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</si>
  <si>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</si>
  <si>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</si>
  <si>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</si>
  <si>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</si>
  <si>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</si>
  <si>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</si>
  <si>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</si>
  <si>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</si>
  <si>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</si>
  <si>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</si>
  <si>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</si>
  <si>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</si>
  <si>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</si>
  <si>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</si>
  <si>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</si>
  <si>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</si>
  <si>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</si>
  <si>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</si>
  <si>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</si>
  <si>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</si>
  <si>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</si>
  <si>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</si>
  <si>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</si>
  <si>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</si>
  <si>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</si>
  <si>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</si>
  <si>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</si>
  <si>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</si>
  <si>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</si>
  <si>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</si>
  <si>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</si>
  <si>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</si>
  <si>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</si>
  <si>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</si>
  <si>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</si>
  <si>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</si>
  <si>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</si>
  <si>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</si>
  <si>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</si>
  <si>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</si>
  <si>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</si>
  <si>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</si>
  <si>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</si>
  <si>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</si>
  <si>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</si>
  <si>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</si>
  <si>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</si>
  <si>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</si>
  <si>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</si>
  <si>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</si>
  <si>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</si>
  <si>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</si>
  <si>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</si>
  <si>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</si>
  <si>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</si>
  <si>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</si>
  <si>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</si>
  <si>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</si>
  <si>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</si>
  <si>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</si>
  <si>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</si>
  <si>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</si>
  <si>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</si>
  <si>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</si>
  <si>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</si>
  <si>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</si>
  <si>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</si>
  <si>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</si>
  <si>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</si>
  <si>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</si>
  <si>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</si>
  <si>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</si>
  <si>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</si>
  <si>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</si>
  <si>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</si>
  <si>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</si>
  <si>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</si>
  <si>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</si>
  <si>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</si>
  <si>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</si>
  <si>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</si>
  <si>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</si>
  <si>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</si>
  <si>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</si>
  <si>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</si>
  <si>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</si>
  <si>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</si>
  <si>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</si>
  <si>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</si>
  <si>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</si>
  <si>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</si>
  <si>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</si>
  <si>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</si>
  <si>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</si>
  <si>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</si>
  <si>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</si>
  <si>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</si>
  <si>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</si>
  <si>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</si>
  <si>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</si>
  <si>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</si>
  <si>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</si>
  <si>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</si>
  <si>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</si>
  <si>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</si>
  <si>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</si>
  <si>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</si>
  <si>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</si>
  <si>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</si>
  <si>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</si>
  <si>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</si>
  <si>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</si>
  <si>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</si>
  <si>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</si>
  <si>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</si>
  <si>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</si>
  <si>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</si>
  <si>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</si>
  <si>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</si>
  <si>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</si>
  <si>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</si>
  <si>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</si>
  <si>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</si>
  <si>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</si>
  <si>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</si>
  <si>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</si>
  <si>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</si>
  <si>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</si>
  <si>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</si>
  <si>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</si>
  <si>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</si>
  <si>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</si>
  <si>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</si>
  <si>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</si>
  <si>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</si>
  <si>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</si>
  <si>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</si>
  <si>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</si>
  <si>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</si>
  <si>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</si>
  <si>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</si>
  <si>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</si>
  <si>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</si>
  <si>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</si>
  <si>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</si>
  <si>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</si>
  <si>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</si>
  <si>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</si>
  <si>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</si>
  <si>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</si>
  <si>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</si>
  <si>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</si>
  <si>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</si>
  <si>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</si>
  <si>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</si>
  <si>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</si>
  <si>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</si>
  <si>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</si>
  <si>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</si>
  <si>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</si>
  <si>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</si>
  <si>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</si>
  <si>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</si>
  <si>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</si>
  <si>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</si>
  <si>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</si>
  <si>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</si>
  <si>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</si>
  <si>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</si>
  <si>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</si>
  <si>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</si>
  <si>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</si>
  <si>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</si>
  <si>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</si>
  <si>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</si>
  <si>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</si>
  <si>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</si>
  <si>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</si>
  <si>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</si>
  <si>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</si>
  <si>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</si>
  <si>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</si>
  <si>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</si>
  <si>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</si>
  <si>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</si>
  <si>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</si>
  <si>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</si>
  <si>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</si>
  <si>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</si>
  <si>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</si>
  <si>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</si>
  <si>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</si>
  <si>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</si>
  <si>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</si>
  <si>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</si>
  <si>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</si>
  <si>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</si>
  <si>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</si>
  <si>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</si>
  <si>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</si>
  <si>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</si>
  <si>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</si>
  <si>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</si>
  <si>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</si>
  <si>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</si>
  <si>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</si>
  <si>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</si>
  <si>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</si>
  <si>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</si>
  <si>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</si>
  <si>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</si>
  <si>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</si>
  <si>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</si>
  <si>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</si>
  <si>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</si>
  <si>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</si>
  <si>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</si>
  <si>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</si>
  <si>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</si>
  <si>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</si>
  <si>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</si>
  <si>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</si>
  <si>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</si>
  <si>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</si>
  <si>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</si>
  <si>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</si>
  <si>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</si>
  <si>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</si>
  <si>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</si>
  <si>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</si>
  <si>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</si>
  <si>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</si>
  <si>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</si>
  <si>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</si>
  <si>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</si>
  <si>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</si>
  <si>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</si>
  <si>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</si>
  <si>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</si>
  <si>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</si>
  <si>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</si>
  <si>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</si>
  <si>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</si>
  <si>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</si>
  <si>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</si>
  <si>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</si>
  <si>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</si>
  <si>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</si>
  <si>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</si>
  <si>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</si>
  <si>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</si>
  <si>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</si>
  <si>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</si>
  <si>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</si>
  <si>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</si>
  <si>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</si>
  <si>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</si>
  <si>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</si>
  <si>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</si>
  <si>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</si>
  <si>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</si>
  <si>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</si>
  <si>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</si>
  <si>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</si>
  <si>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</si>
  <si>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</si>
  <si>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</si>
  <si>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</si>
  <si>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</si>
  <si>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</si>
  <si>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</si>
  <si>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</si>
  <si>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</si>
  <si>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</si>
  <si>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</si>
  <si>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</si>
  <si>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</si>
  <si>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</si>
  <si>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</si>
  <si>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</si>
  <si>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</si>
  <si>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</si>
  <si>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</si>
  <si>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</si>
  <si>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</si>
  <si>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</si>
  <si>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</si>
  <si>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</si>
  <si>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</si>
  <si>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</si>
  <si>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</si>
  <si>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</si>
  <si>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</si>
  <si>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</si>
  <si>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</si>
  <si>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</si>
  <si>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</si>
  <si>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</si>
  <si>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</si>
  <si>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</si>
  <si>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</si>
  <si>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</si>
  <si>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</si>
  <si>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</si>
  <si>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</si>
  <si>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</si>
  <si>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</si>
  <si>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</si>
  <si>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</si>
  <si>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</si>
  <si>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</si>
  <si>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</si>
  <si>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</si>
  <si>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</si>
  <si>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</si>
  <si>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</si>
  <si>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</si>
  <si>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</si>
  <si>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</si>
  <si>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</si>
  <si>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</si>
  <si>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</si>
  <si>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</si>
  <si>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</si>
  <si>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</si>
  <si>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</si>
  <si>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</si>
  <si>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</si>
  <si>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</si>
  <si>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</si>
  <si>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</si>
  <si>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</si>
  <si>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</si>
  <si>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</si>
  <si>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</si>
  <si>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</si>
  <si>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</si>
  <si>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</si>
  <si>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</si>
  <si>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</si>
  <si>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</si>
  <si>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</si>
  <si>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</si>
  <si>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</si>
  <si>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</si>
  <si>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</si>
  <si>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</si>
  <si>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</si>
  <si>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</si>
  <si>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</si>
  <si>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</si>
  <si>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</si>
  <si>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</si>
  <si>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</si>
  <si>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</si>
  <si>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</si>
  <si>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</si>
  <si>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</si>
  <si>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</si>
  <si>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</si>
  <si>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</si>
  <si>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</si>
  <si>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</si>
  <si>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</si>
  <si>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</si>
  <si>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</si>
  <si>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</si>
  <si>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</si>
  <si>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</si>
  <si>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</si>
  <si>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</si>
  <si>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</si>
  <si>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</si>
  <si>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</si>
  <si>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</si>
  <si>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</si>
  <si>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</si>
  <si>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</si>
  <si>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</si>
  <si>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</si>
  <si>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</si>
  <si>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</si>
  <si>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</si>
  <si>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</si>
  <si>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</si>
  <si>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</si>
  <si>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</si>
  <si>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</si>
  <si>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</si>
  <si>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</si>
  <si>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</si>
  <si>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</si>
  <si>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</si>
  <si>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</si>
  <si>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</si>
  <si>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</si>
  <si>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</si>
  <si>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</si>
  <si>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</si>
  <si>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</si>
  <si>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</si>
  <si>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</si>
  <si>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</si>
  <si>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</si>
  <si>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</si>
  <si>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</si>
  <si>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</si>
  <si>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</si>
  <si>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</si>
  <si>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</si>
  <si>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</si>
  <si>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</si>
  <si>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</si>
  <si>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</si>
  <si>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</si>
  <si>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</si>
  <si>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</si>
  <si>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</si>
  <si>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</si>
  <si>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</si>
  <si>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</si>
  <si>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</si>
  <si>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</si>
  <si>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</si>
  <si>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</si>
  <si>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</si>
  <si>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</si>
  <si>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</si>
  <si>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</si>
  <si>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</si>
  <si>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</si>
  <si>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</si>
  <si>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</si>
  <si>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</si>
  <si>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</si>
  <si>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</si>
  <si>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</si>
  <si>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</si>
  <si>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</si>
  <si>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</si>
  <si>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</si>
  <si>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</si>
  <si>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</si>
  <si>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</si>
  <si>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</si>
  <si>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</si>
  <si>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</si>
  <si>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</si>
  <si>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</si>
  <si>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</si>
  <si>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</si>
  <si>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</si>
  <si>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</si>
  <si>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</si>
  <si>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</si>
  <si>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</si>
  <si>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</si>
  <si>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</si>
  <si>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</si>
  <si>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</si>
  <si>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</si>
  <si>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</si>
  <si>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</si>
  <si>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</si>
  <si>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</si>
  <si>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</si>
  <si>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</si>
  <si>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</si>
  <si>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</si>
  <si>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</si>
  <si>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</si>
  <si>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</si>
  <si>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</si>
  <si>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</si>
  <si>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</si>
  <si>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</si>
  <si>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</si>
  <si>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</si>
  <si>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</si>
  <si>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</si>
  <si>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</si>
  <si>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</si>
  <si>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</si>
  <si>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</si>
  <si>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</si>
  <si>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</si>
  <si>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</si>
  <si>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</si>
  <si>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</si>
  <si>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</si>
  <si>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</si>
  <si>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</si>
  <si>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</si>
  <si>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</si>
  <si>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</si>
  <si>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</si>
  <si>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</si>
  <si>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</si>
  <si>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</si>
  <si>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</si>
  <si>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</si>
  <si>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</si>
  <si>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</si>
  <si>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</si>
  <si>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</si>
  <si>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</si>
  <si>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</si>
  <si>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</si>
  <si>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</si>
  <si>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</si>
  <si>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</si>
  <si>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</si>
  <si>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</si>
  <si>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</si>
  <si>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</si>
  <si>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</si>
  <si>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</si>
  <si>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</si>
  <si>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</si>
  <si>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</si>
  <si>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</si>
  <si>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</si>
  <si>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</si>
  <si>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</si>
  <si>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</si>
  <si>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</si>
  <si>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</si>
  <si>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</si>
  <si>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</si>
  <si>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</si>
  <si>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</si>
  <si>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</si>
  <si>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</si>
  <si>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</si>
  <si>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</si>
  <si>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</si>
  <si>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</si>
  <si>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</si>
  <si>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</si>
  <si>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</si>
  <si>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</si>
  <si>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</si>
  <si>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</si>
  <si>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</si>
  <si>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</si>
  <si>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</si>
  <si>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</si>
  <si>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</si>
  <si>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</si>
  <si>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</si>
  <si>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</si>
  <si>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</si>
  <si>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</si>
  <si>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</si>
  <si>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</si>
  <si>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</si>
  <si>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</si>
  <si>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</si>
  <si>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</si>
  <si>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</si>
  <si>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</si>
  <si>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</si>
  <si>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</si>
  <si>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</si>
  <si>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</si>
  <si>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</si>
  <si>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</si>
  <si>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</si>
  <si>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</si>
  <si>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</si>
  <si>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</si>
  <si>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</si>
  <si>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</si>
  <si>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</si>
  <si>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</si>
  <si>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</si>
  <si>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</si>
  <si>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</si>
  <si>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</si>
  <si>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</si>
  <si>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</si>
  <si>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</si>
  <si>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</si>
  <si>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</si>
  <si>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</si>
  <si>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</si>
  <si>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</si>
  <si>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</si>
  <si>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</si>
  <si>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</si>
  <si>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</si>
  <si>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</si>
  <si>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</si>
  <si>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</si>
  <si>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</si>
  <si>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</si>
  <si>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</si>
  <si>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</si>
  <si>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</si>
  <si>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</si>
  <si>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</si>
  <si>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</si>
  <si>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</si>
  <si>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</si>
  <si>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</si>
  <si>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</si>
  <si>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</si>
  <si>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</si>
  <si>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</si>
  <si>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</si>
  <si>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</si>
  <si>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</si>
  <si>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</si>
  <si>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</si>
  <si>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</si>
  <si>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</si>
  <si>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</si>
  <si>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</si>
  <si>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</si>
  <si>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</si>
  <si>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</si>
  <si>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</si>
  <si>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</si>
  <si>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</si>
  <si>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</si>
  <si>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</si>
  <si>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</si>
  <si>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</si>
  <si>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</si>
  <si>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</si>
  <si>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</si>
  <si>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</si>
  <si>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</si>
  <si>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</si>
  <si>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</si>
  <si>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</si>
  <si>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</si>
  <si>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</si>
  <si>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</si>
  <si>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</si>
  <si>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</si>
  <si>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</si>
  <si>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</si>
  <si>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</si>
  <si>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</si>
  <si>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</si>
  <si>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</si>
  <si>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</si>
  <si>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</si>
  <si>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</si>
  <si>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</si>
  <si>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</si>
  <si>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</si>
  <si>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</si>
  <si>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</si>
  <si>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</si>
  <si>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</si>
  <si>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</si>
  <si>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</si>
  <si>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</si>
  <si>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</si>
  <si>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</si>
  <si>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</si>
  <si>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</si>
  <si>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</si>
  <si>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</si>
  <si>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</si>
  <si>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</si>
  <si>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</si>
  <si>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</si>
  <si>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</si>
  <si>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</si>
  <si>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</si>
  <si>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</si>
  <si>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</si>
  <si>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</si>
  <si>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</si>
  <si>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</si>
  <si>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</si>
  <si>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</si>
  <si>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</si>
  <si>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</si>
  <si>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</si>
  <si>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</si>
  <si>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</si>
  <si>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</si>
  <si>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</si>
  <si>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</si>
  <si>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</si>
  <si>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</si>
  <si>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</si>
  <si>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</si>
  <si>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</si>
  <si>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</si>
  <si>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</si>
  <si>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</si>
  <si>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</si>
  <si>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</si>
  <si>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</si>
  <si>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</si>
  <si>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</si>
  <si>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</si>
  <si>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</si>
  <si>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</si>
  <si>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</si>
  <si>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</si>
  <si>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</si>
  <si>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</si>
  <si>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</si>
  <si>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</si>
  <si>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</si>
  <si>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</si>
  <si>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</si>
  <si>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</si>
  <si>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</si>
  <si>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</si>
  <si>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</si>
  <si>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</si>
  <si>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</si>
  <si>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</si>
  <si>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</si>
  <si>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</si>
  <si>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</si>
  <si>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</si>
  <si>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</si>
  <si>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</si>
  <si>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</si>
  <si>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</si>
  <si>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</si>
  <si>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</si>
  <si>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</si>
  <si>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</si>
  <si>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</si>
  <si>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</si>
  <si>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</si>
  <si>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</si>
  <si>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</si>
  <si>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</si>
  <si>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</si>
  <si>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</si>
  <si>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</si>
  <si>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</si>
  <si>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</si>
  <si>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</si>
  <si>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</si>
  <si>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</si>
  <si>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</si>
  <si>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</si>
  <si>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</si>
  <si>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</si>
  <si>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</si>
  <si>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</si>
  <si>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</si>
  <si>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</si>
  <si>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</si>
  <si>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</si>
  <si>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</si>
  <si>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</si>
  <si>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</si>
  <si>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</si>
  <si>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</si>
  <si>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</si>
  <si>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</si>
  <si>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</si>
  <si>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</si>
  <si>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</si>
  <si>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</si>
  <si>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</si>
  <si>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</si>
  <si>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</si>
  <si>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</si>
  <si>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</si>
  <si>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</si>
  <si>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</si>
  <si>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</si>
  <si>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</si>
  <si>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</si>
  <si>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</si>
  <si>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</si>
  <si>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</si>
  <si>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</si>
  <si>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</si>
  <si>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</si>
  <si>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</si>
  <si>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</si>
  <si>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</si>
  <si>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</si>
  <si>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</si>
  <si>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</si>
  <si>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</si>
  <si>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</si>
  <si>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</si>
  <si>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</si>
  <si>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</si>
  <si>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</si>
  <si>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</si>
  <si>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</si>
  <si>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</si>
  <si>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</si>
  <si>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</si>
  <si>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</si>
  <si>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</si>
  <si>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</si>
  <si>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</si>
  <si>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</si>
  <si>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</si>
  <si>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</si>
  <si>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</si>
  <si>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</si>
  <si>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</si>
  <si>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</si>
  <si>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</si>
  <si>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</si>
  <si>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</si>
  <si>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</si>
  <si>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</si>
  <si>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</si>
  <si>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</si>
  <si>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</si>
  <si>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</si>
  <si>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</si>
  <si>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</si>
  <si>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</si>
  <si>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</si>
  <si>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</si>
  <si>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</si>
  <si>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</si>
  <si>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</si>
  <si>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</si>
  <si>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</si>
  <si>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</si>
  <si>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</si>
  <si>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</si>
  <si>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</si>
  <si>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</si>
  <si>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</si>
  <si>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</si>
  <si>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</si>
  <si>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</si>
  <si>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</si>
  <si>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</si>
  <si>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</si>
  <si>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</si>
  <si>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</si>
  <si>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</si>
  <si>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</si>
  <si>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</si>
  <si>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</si>
  <si>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</si>
  <si>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</si>
  <si>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</si>
  <si>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</si>
  <si>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</si>
  <si>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</si>
  <si>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</si>
  <si>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</si>
  <si>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</si>
  <si>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</si>
  <si>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</si>
  <si>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</si>
  <si>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</si>
  <si>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</si>
  <si>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</si>
  <si>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</si>
  <si>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</si>
  <si>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</si>
  <si>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</si>
  <si>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</si>
  <si>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</si>
  <si>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</si>
  <si>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</si>
  <si>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</si>
  <si>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</si>
  <si>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</si>
  <si>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</si>
  <si>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</si>
  <si>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</si>
  <si>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</si>
  <si>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</si>
  <si>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</si>
  <si>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</si>
  <si>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</si>
  <si>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</si>
  <si>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</si>
  <si>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</si>
  <si>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</si>
  <si>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</si>
  <si>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</si>
  <si>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</si>
  <si>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</si>
  <si>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</si>
  <si>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</si>
  <si>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</si>
  <si>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</si>
  <si>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</si>
  <si>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</si>
  <si>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</si>
  <si>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</si>
  <si>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</si>
  <si>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</si>
  <si>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</si>
  <si>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</si>
  <si>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</si>
  <si>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</si>
  <si>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</si>
  <si>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</si>
  <si>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</si>
  <si>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</si>
  <si>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</si>
  <si>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</si>
  <si>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</si>
  <si>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</si>
  <si>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</si>
  <si>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</si>
  <si>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</si>
  <si>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</si>
  <si>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</si>
  <si>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</si>
  <si>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</si>
  <si>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</si>
  <si>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</si>
  <si>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</si>
  <si>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</si>
  <si>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</si>
  <si>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</si>
  <si>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</si>
  <si>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</si>
  <si>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</si>
  <si>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</si>
  <si>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</si>
  <si>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</si>
  <si>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</si>
  <si>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</si>
  <si>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</si>
  <si>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</si>
  <si>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</si>
  <si>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</si>
  <si>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</si>
  <si>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</si>
  <si>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</si>
  <si>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</si>
  <si>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</si>
  <si>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</si>
  <si>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</si>
  <si>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</si>
  <si>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</si>
  <si>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</si>
  <si>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</si>
  <si>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</si>
  <si>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</si>
  <si>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</si>
  <si>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</si>
  <si>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</si>
  <si>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</si>
  <si>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</si>
  <si>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</si>
  <si>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</si>
  <si>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</si>
  <si>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</si>
  <si>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</si>
  <si>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</si>
  <si>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</si>
  <si>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</si>
  <si>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</si>
  <si>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</si>
  <si>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</si>
  <si>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</si>
  <si>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</si>
  <si>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</si>
  <si>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</si>
  <si>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</si>
  <si>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</si>
  <si>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</si>
  <si>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</si>
  <si>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</si>
  <si>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</si>
  <si>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</si>
  <si>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</si>
  <si>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</si>
  <si>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</si>
  <si>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</si>
  <si>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</si>
  <si>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</si>
  <si>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</si>
  <si>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</si>
  <si>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</si>
  <si>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</si>
  <si>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</si>
  <si>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</si>
  <si>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</si>
  <si>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</si>
  <si>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</si>
  <si>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</si>
  <si>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</si>
  <si>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</si>
  <si>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</si>
  <si>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</si>
  <si>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</si>
  <si>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</si>
  <si>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</si>
  <si>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</si>
  <si>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</si>
  <si>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</si>
  <si>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</si>
  <si>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</si>
  <si>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</si>
  <si>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</si>
  <si>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</si>
  <si>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</si>
  <si>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</si>
  <si>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</si>
  <si>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</si>
  <si>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</si>
  <si>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</si>
  <si>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</si>
  <si>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</si>
  <si>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</si>
  <si>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</si>
  <si>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</si>
  <si>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</si>
  <si>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</si>
  <si>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</si>
  <si>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</si>
  <si>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</si>
  <si>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</si>
  <si>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</si>
  <si>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</si>
  <si>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</si>
  <si>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</si>
  <si>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</si>
  <si>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</si>
  <si>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</si>
  <si>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</si>
  <si>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</si>
  <si>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</si>
  <si>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</si>
  <si>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</si>
  <si>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</si>
  <si>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</si>
  <si>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</si>
  <si>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</si>
  <si>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</si>
  <si>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</si>
  <si>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</si>
  <si>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</si>
  <si>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</si>
  <si>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</si>
  <si>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</si>
  <si>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</si>
  <si>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</si>
  <si>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</si>
  <si>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</si>
  <si>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</si>
  <si>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</si>
  <si>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</si>
  <si>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</si>
  <si>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</si>
  <si>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</si>
  <si>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</si>
  <si>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</si>
  <si>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</si>
  <si>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</si>
  <si>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</si>
  <si>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</si>
  <si>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</si>
  <si>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</si>
  <si>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</si>
  <si>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</si>
  <si>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</si>
  <si>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</si>
  <si>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</si>
  <si>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</si>
  <si>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</si>
  <si>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</si>
  <si>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</si>
  <si>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</si>
  <si>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</si>
  <si>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</si>
  <si>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</si>
  <si>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</si>
  <si>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</si>
  <si>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</si>
  <si>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</si>
  <si>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</si>
  <si>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</si>
  <si>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</si>
  <si>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</si>
  <si>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</si>
  <si>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</si>
  <si>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</si>
  <si>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</si>
  <si>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</si>
  <si>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</si>
  <si>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</si>
  <si>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</si>
  <si>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</si>
  <si>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</si>
  <si>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</si>
  <si>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</si>
  <si>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</si>
  <si>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</si>
  <si>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</si>
  <si>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</si>
  <si>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</si>
  <si>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</si>
  <si>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</si>
  <si>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</si>
  <si>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</si>
  <si>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</si>
  <si>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</si>
  <si>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</si>
  <si>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</si>
  <si>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</si>
  <si>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</si>
  <si>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</si>
  <si>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</si>
  <si>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</si>
  <si>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</si>
  <si>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</si>
  <si>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</si>
  <si>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</si>
  <si>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</si>
  <si>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</si>
  <si>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</si>
  <si>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</si>
  <si>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</si>
  <si>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</si>
  <si>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</si>
  <si>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</si>
  <si>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</si>
  <si>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</si>
  <si>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</si>
  <si>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</si>
  <si>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</si>
  <si>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</si>
  <si>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</si>
  <si>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</si>
  <si>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</si>
  <si>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</si>
  <si>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</si>
  <si>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</si>
  <si>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</si>
  <si>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</si>
  <si>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</si>
  <si>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</si>
  <si>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</si>
  <si>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</si>
  <si>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</si>
  <si>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</si>
  <si>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</si>
  <si>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</si>
  <si>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</si>
  <si>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</si>
  <si>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</si>
  <si>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</si>
  <si>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</si>
  <si>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</si>
  <si>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</si>
  <si>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</si>
  <si>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</si>
  <si>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</si>
  <si>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</si>
  <si>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</si>
  <si>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</si>
  <si>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</si>
  <si>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</si>
  <si>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</si>
  <si>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</si>
  <si>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</si>
  <si>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</si>
  <si>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</si>
  <si>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</si>
  <si>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</si>
  <si>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</si>
  <si>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</si>
  <si>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</si>
  <si>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</si>
  <si>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</si>
  <si>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</si>
  <si>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</si>
  <si>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</si>
  <si>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</si>
  <si>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</si>
  <si>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</si>
  <si>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</si>
  <si>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</si>
  <si>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</si>
  <si>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</si>
  <si>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</si>
  <si>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</si>
  <si>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</si>
  <si>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</si>
  <si>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</si>
  <si>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</si>
  <si>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</si>
  <si>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</si>
  <si>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</si>
  <si>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</si>
  <si>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</si>
  <si>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</si>
  <si>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</si>
  <si>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</si>
  <si>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</si>
  <si>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</si>
  <si>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</si>
  <si>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</si>
  <si>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</si>
  <si>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</si>
  <si>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</si>
  <si>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</si>
  <si>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</si>
  <si>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</si>
  <si>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</si>
  <si>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</si>
  <si>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</si>
  <si>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</si>
  <si>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</si>
  <si>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</si>
  <si>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</si>
  <si>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</si>
  <si>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</si>
  <si>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</si>
  <si>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</si>
  <si>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</si>
  <si>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</si>
  <si>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</si>
  <si>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</si>
  <si>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</si>
  <si>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</si>
  <si>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</si>
  <si>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</si>
  <si>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</si>
  <si>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</si>
  <si>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</si>
  <si>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</si>
  <si>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</si>
  <si>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</si>
  <si>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</si>
  <si>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</si>
  <si>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</si>
  <si>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</si>
  <si>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</si>
  <si>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</si>
  <si>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</si>
  <si>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</si>
  <si>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</si>
  <si>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</si>
  <si>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</si>
  <si>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</si>
  <si>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</si>
  <si>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</si>
  <si>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</si>
  <si>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</si>
  <si>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</si>
  <si>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</si>
  <si>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</si>
  <si>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</si>
  <si>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</si>
  <si>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</si>
  <si>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</si>
  <si>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</si>
  <si>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</si>
  <si>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</si>
  <si>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</si>
  <si>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</si>
  <si>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</si>
  <si>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</si>
  <si>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</si>
  <si>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</si>
  <si>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</si>
  <si>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</si>
  <si>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</si>
  <si>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</si>
  <si>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</si>
  <si>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</si>
  <si>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</si>
  <si>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</si>
  <si>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</si>
  <si>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</si>
  <si>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</si>
  <si>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</si>
  <si>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</si>
  <si>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</si>
  <si>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</si>
  <si>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</si>
  <si>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</si>
  <si>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</si>
  <si>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</si>
  <si>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</si>
  <si>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</si>
  <si>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</si>
  <si>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</si>
  <si>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</si>
  <si>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</si>
  <si>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</si>
  <si>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</si>
  <si>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</si>
  <si>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</si>
  <si>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</si>
  <si>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</si>
  <si>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</si>
  <si>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</si>
  <si>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</si>
  <si>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</si>
  <si>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</si>
  <si>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</si>
  <si>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</si>
  <si>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</si>
  <si>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</si>
  <si>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</si>
  <si>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</si>
  <si>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</si>
  <si>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 xml:space="preserve">Access Road issue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</si>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</sst>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7" totalsRowShown="0" headerRowDxfId="30" dataDxfId="29" headerRowBorderDxfId="27" tableBorderDxfId="28">
  <autoFilter ref="A1:M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339.79004965278</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46002.738475578706</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46002.738475578706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46002.738475578706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46002.738475578706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46002.738475578706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46002.738475578706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46002.738475578706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46002.738475578706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46002.738475578706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46002.738475578706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46002.738475578706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46002.738475578706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46002.738475578706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46002.738475578706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46002.738475578706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46002.738475578706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46002.738475578706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46002.738475578706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46002.738475578706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46002.738475578706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46002.738475578706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46002.738475578706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46002.738475578706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46002.738475578706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46002.738475578706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46002.738475578706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46002.738475578706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46002.738475578706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46002.738475578706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46002.738475578706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46002.738475578706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46002.738475578706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46002.738475578706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46002.738475578706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46002.738475578706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46002.738475578706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46002.738475578706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46002.738475578706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46002.738475578706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46002.738475578706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46002.738475578706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46002.738475578706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46002.738475578706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46002.738475578706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46002.738475578706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46002.738475578706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46002.738475578706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46002.738475578706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46002.738475578706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46002.738475578706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46002.738475578706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46002.738475578706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46002.738475578706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46002.738475578706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46002.738475578706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46002.738475578706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46002.738475578706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46002.738475578706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46002.738475578706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46002.738475578706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46002.738475578706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46002.738475578706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46002.738475578706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46002.738475578706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46002.738475578706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46002.738475578706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46002.738475578706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46002.738475578706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46002.738475578706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46002.738475578706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46002.738475578706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46002.738475578706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46002.738475578706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46002.738475578706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46002.738475578706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46002.738475578706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46002.738475578706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46002.738475578706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46002.738475578706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46002.738475578706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46002.738475578706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46002.738475578706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46002.738475578706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46002.738475578706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46002.738475578706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46002.738475578706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46002.738475578706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46002.738475578706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46002.738475578706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46002.738475578706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46002.738475578706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46002.738475578706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46002.738475578706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46002.738475578706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46002.738475578706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46002.738475578706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46002.738475578706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46002.738475578706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46002.738475578706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46002.738475578706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46002.738475578706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46002.738475578706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46002.738475578706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46002.738475578706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46002.738475578706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46002.738475578706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46002.738475578706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46002.738475578706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46002.738475578706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46002.738475578706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46002.738475578706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46002.738475578706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46002.738475578706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46002.738475578706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46002.738475578706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46002.738475578706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46002.738475578706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46002.738475578706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46002.738475578706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46002.738475578706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46002.738475578706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46002.738475578706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46002.738475578706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46002.738475578706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46002.738475578706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46002.738475578706</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46002.738475578706</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46002.738475578706</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46002.738475578706</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46002.738475578706</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46002.738475578706</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46002.738475578706</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46002.738475578706</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46002.738475578706</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177.73863761574466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18.35105659722467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5.383093634263787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1.90656585648685</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46002.738475578706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46002.738475578706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46002.738475578706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46002.738475578706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46002.738475578706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46002.738475578706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46002.738475578706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46002.738475578706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46002.738475578706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46002.738475578706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46002.738475578706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46002.738475578706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46002.738475578706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46002.738475578706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46002.738475578706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46002.738475578706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46002.738475578706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46002.738475578706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46002.738475578706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46002.738475578706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46002.738475578706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46002.738475578706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46002.738475578706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46002.738475578706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46002.738475578706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46002.738475578706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46002.738475578706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46002.738475578706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46002.738475578706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46002.738475578706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46002.738475578706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46002.738475578706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46002.738475578706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46002.738475578706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46002.738475578706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46002.738475578706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46002.738475578706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46002.738475578706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46002.738475578706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46002.738475578706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46002.738475578706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46002.738475578706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46002.738475578706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46002.738475578706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46002.738475578706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46002.738475578706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46002.738475578706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46002.738475578706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46002.738475578706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46002.738475578706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46002.738475578706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46002.738475578706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46002.738475578706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46002.738475578706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46002.738475578706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46002.738475578706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46002.738475578706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46002.738475578706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46002.738475578706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46002.738475578706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46002.738475578706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46002.738475578706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46002.738475578706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46002.738475578706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46002.738475578706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46002.738475578706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46002.738475578706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46002.738475578706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46002.738475578706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46002.738475578706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46002.738475578706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46002.738475578706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46002.738475578706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46002.738475578706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46002.738475578706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46002.738475578706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46002.738475578706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46002.738475578706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46002.738475578706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46002.738475578706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46002.738475578706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46002.738475578706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46002.738475578706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46002.738475578706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46002.738475578706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46002.738475578706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46002.738475578706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46002.738475578706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46002.738475578706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46002.738475578706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46002.738475578706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46002.738475578706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46002.738475578706</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46002.738475578706</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46002.738475578706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46002.738475578706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46002.738475578706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46002.738475578706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46002.738475578706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46002.738475578706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46002.738475578706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46002.738475578706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46002.738475578706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46002.738475578706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46002.738475578706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46002.738475578706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46002.738475578706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46002.738475578706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46002.738475578706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46002.738475578706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46002.738475578706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46002.738475578706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46002.738475578706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46002.738475578706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46002.738475578706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46002.738475578706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46002.738475578706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46002.738475578706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46002.738475578706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46002.738475578706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46002.738475578706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46002.738475578706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46002.738475578706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46002.738475578706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46002.738475578706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46002.738475578706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46002.738475578706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46002.738475578706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46002.738475578706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46002.738475578706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46002.738475578706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46002.738475578706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46002.738475578706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46002.738475578706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46002.738475578706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46002.738475578706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46002.738475578706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46002.738475578706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46002.738475578706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46002.738475578706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46002.738475578706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46002.738475578706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46002.738475578706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46002.738475578706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46002.738475578706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46002.738475578706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46002.738475578706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46002.738475578706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46002.738475578706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46002.738475578706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46002.738475578706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46002.738475578706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46002.738475578706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46002.738475578706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46002.738475578706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46002.738475578706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46002.738475578706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46002.738475578706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46002.738475578706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46002.738475578706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46002.738475578706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46002.738475578706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46002.738475578706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46002.738475578706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46002.738475578706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46002.738475578706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46002.738475578706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46002.738475578706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46002.738475578706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46002.738475578706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46002.738475578706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46002.738475578706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46002.738475578706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46002.738475578706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46002.738475578706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46002.738475578706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46002.738475578706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46002.738475578706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46002.738475578706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46002.738475578706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46002.738475578706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46002.738475578706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46002.738475578706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46002.738475578706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46002.738475578706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46002.738475578706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46002.738475578706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46002.738475578706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46002.738475578706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46002.738475578706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46002.738475578706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46002.738475578706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46002.738475578706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46002.738475578706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46002.738475578706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46002.738475578706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46002.738475578706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46002.738475578706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46002.738475578706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46002.738475578706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46002.738475578706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46002.738475578706</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46002.738475578706</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46002.738475578706</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46002.738475578706</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46002.738475578706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46002.738475578706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46002.738475578706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46002.738475578706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46002.738475578706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46002.738475578706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46002.738475578706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46002.738475578706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46002.738475578706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46002.738475578706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46002.738475578706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46002.738475578706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46002.738475578706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46002.738475578706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46002.738475578706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46002.738475578706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46002.738475578706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46002.738475578706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46002.738475578706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46002.738475578706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46002.738475578706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46002.738475578706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46002.738475578706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46002.738475578706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46002.738475578706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46002.738475578706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46002.738475578706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46002.738475578706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46002.738475578706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46002.738475578706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46002.738475578706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46002.738475578706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46002.738475578706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46002.738475578706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46002.738475578706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46002.738475578706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46002.738475578706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46002.738475578706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46002.738475578706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46002.738475578706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46002.738475578706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46002.738475578706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46002.738475578706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46002.738475578706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46002.738475578706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46002.738475578706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46002.738475578706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46002.738475578706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46002.738475578706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46002.738475578706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46002.738475578706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46002.738475578706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46002.738475578706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46002.738475578706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46002.738475578706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46002.738475578706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46002.738475578706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46002.738475578706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46002.738475578706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46002.738475578706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46002.738475578706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46002.738475578706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46002.738475578706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46002.738475578706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46002.738475578706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46002.738475578706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46002.738475578706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46002.738475578706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46002.738475578706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46002.738475578706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46002.738475578706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46002.738475578706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46002.738475578706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46002.738475578706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46002.738475578706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46002.738475578706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46002.738475578706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46002.738475578706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46002.738475578706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46002.738475578706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46002.738475578706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46002.738475578706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46002.738475578706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46002.738475578706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46002.738475578706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46002.738475578706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46002.738475578706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46002.738475578706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46002.738475578706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46002.738475578706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46002.738475578706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46002.738475578706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46002.738475578706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46002.738475578706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46002.738475578706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46002.738475578706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46002.738475578706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46002.738475578706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46002.738475578706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46002.738475578706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46002.738475578706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46002.738475578706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46002.738475578706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46002.738475578706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46002.738475578706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46002.738475578706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46002.738475578706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46002.738475578706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46002.738475578706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46002.738475578706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46002.738475578706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46002.738475578706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46002.738475578706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46002.738475578706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46002.738475578706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46002.738475578706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46002.738475578706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46002.738475578706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46002.738475578706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46002.738475578706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46002.738475578706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46002.738475578706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46002.738475578706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46002.738475578706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46002.738475578706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46002.738475578706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46002.738475578706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46002.738475578706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46002.738475578706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46002.738475578706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46002.738475578706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46002.738475578706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46002.738475578706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46002.738475578706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46002.738475578706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46002.738475578706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46002.738475578706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46002.738475578706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46002.738475578706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46002.738475578706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46002.738475578706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46002.738475578706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46002.738475578706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46002.738475578706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46002.738475578706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46002.738475578706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46002.738475578706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46002.738475578706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46002.738475578706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46002.738475578706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46002.738475578706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46002.738475578706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46002.738475578706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46002.738475578706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46002.738475578706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46002.738475578706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46002.738475578706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46002.738475578706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46002.738475578706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46002.738475578706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46002.738475578706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46002.738475578706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46002.738475578706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46002.738475578706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46002.738475578706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46002.738475578706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46002.738475578706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46002.738475578706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46002.738475578706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46002.738475578706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46002.738475578706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46002.738475578706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46002.738475578706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46002.738475578706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46002.738475578706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46002.738475578706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46002.738475578706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46002.738475578706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46002.738475578706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46002.738475578706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46002.738475578706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46002.738475578706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46002.738475578706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46002.738475578706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46002.738475578706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46002.738475578706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46002.738475578706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46002.738475578706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46002.738475578706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46002.738475578706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46002.738475578706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46002.738475578706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46002.738475578706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46002.738475578706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46002.738475578706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46002.738475578706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46002.738475578706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46002.738475578706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46002.738475578706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46002.738475578706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46002.738475578706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46002.738475578706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46002.738475578706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46002.738475578706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46002.738475578706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46002.738475578706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46002.738475578706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46002.738475578706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46002.738475578706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46002.738475578706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46002.738475578706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46002.738475578706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46002.738475578706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46002.738475578706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46002.738475578706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46002.738475578706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46002.738475578706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46002.738475578706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46002.738475578706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46002.738475578706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46002.738475578706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46002.738475578706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46002.738475578706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46002.738475578706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46002.738475578706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46002.738475578706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46002.738475578706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46002.738475578706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46002.738475578706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46002.738475578706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46002.738475578706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46002.738475578706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46002.738475578706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46002.738475578706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46002.738475578706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46002.738475578706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46002.738475578706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46002.738475578706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46002.738475578706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46002.738475578706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46002.738475578706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46002.738475578706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46002.738475578706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46002.738475578706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46002.738475578706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46002.738475578706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46002.738475578706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46002.738475578706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46002.738475578706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46002.738475578706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46002.738475578706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46002.738475578706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46002.738475578706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46002.738475578706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46002.738475578706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46002.738475578706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46002.738475578706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46002.738475578706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46002.738475578706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46002.738475578706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46002.738475578706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46002.738475578706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46002.738475578706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46002.738475578706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46002.738475578706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46002.738475578706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46002.738475578706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46002.738475578706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46002.738475578706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46002.738475578706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46002.738475578706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46002.738475578706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46002.738475578706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46002.738475578706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46002.738475578706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46002.738475578706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46002.738475578706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46002.738475578706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46002.738475578706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46002.738475578706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46002.738475578706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46002.738475578706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46002.738475578706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46002.738475578706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46002.738475578706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46002.738475578706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46002.738475578706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46002.738475578706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46002.738475578706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46002.738475578706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46002.738475578706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46002.738475578706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46002.738475578706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46002.738475578706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46002.738475578706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46002.738475578706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46002.738475578706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46002.738475578706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46002.738475578706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46002.738475578706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46002.738475578706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46002.738475578706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46002.738475578706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46002.738475578706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46002.738475578706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46002.738475578706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46002.738475578706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46002.738475578706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46002.738475578706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46002.738475578706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46002.738475578706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46002.738475578706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46002.738475578706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46002.738475578706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46002.738475578706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46002.738475578706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46002.738475578706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46002.738475578706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46002.738475578706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46002.738475578706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46002.738475578706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46002.738475578706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46002.738475578706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46002.738475578706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46002.738475578706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46002.738475578706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46002.738475578706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46002.738475578706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46002.738475578706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46002.738475578706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46002.738475578706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46002.738475578706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46002.738475578706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46002.738475578706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46002.738475578706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46002.738475578706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46002.738475578706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46002.738475578706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46002.738475578706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46002.738475578706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46002.738475578706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46002.738475578706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46002.738475578706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46002.738475578706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46002.738475578706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46002.738475578706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46002.738475578706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46002.738475578706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46002.738475578706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46002.738475578706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46002.738475578706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46002.738475578706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46002.738475578706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46002.738475578706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46002.738475578706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46002.738475578706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46002.738475578706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46002.738475578706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46002.738475578706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46002.738475578706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46002.738475578706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46002.738475578706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46002.738475578706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46002.738475578706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46002.738475578706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46002.738475578706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46002.738475578706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46002.738475578706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46002.738475578706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46002.738475578706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46002.738475578706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46002.738475578706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46002.738475578706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46002.738475578706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46002.738475578706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46002.738475578706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46002.738475578706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46002.738475578706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46002.738475578706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46002.738475578706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46002.738475578706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46002.738475578706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46002.738475578706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46002.738475578706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46002.738475578706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46002.738475578706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46002.738475578706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46002.738475578706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46002.738475578706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46002.738475578706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46002.738475578706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46002.738475578706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46002.738475578706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46002.738475578706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46002.738475578706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46002.738475578706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46002.738475578706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46002.738475578706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46002.738475578706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46002.738475578706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46002.738475578706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46002.738475578706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46002.738475578706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46002.738475578706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46002.738475578706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46002.738475578706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46002.738475578706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46002.738475578706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46002.738475578706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46002.738475578706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46002.738475578706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46002.738475578706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46002.738475578706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46002.738475578706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46002.738475578706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46002.738475578706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46002.738475578706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46002.738475578706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46002.738475578706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46002.738475578706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46002.738475578706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46002.738475578706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46002.738475578706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46002.738475578706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46002.738475578706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46002.738475578706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46002.738475578706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46002.738475578706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46002.738475578706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46002.738475578706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46002.738475578706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46002.738475578706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46002.738475578706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46002.738475578706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46002.738475578706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46002.738475578706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46002.738475578706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46002.738475578706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46002.738475578706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46002.738475578706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46002.738475578706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46002.738475578706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46002.738475578706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46002.738475578706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46002.738475578706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46002.738475578706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46002.738475578706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46002.738475578706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46002.738475578706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46002.738475578706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46002.738475578706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46002.738475578706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46002.738475578706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46002.738475578706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46002.738475578706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46002.738475578706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46002.738475578706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46002.738475578706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46002.738475578706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46002.738475578706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46002.738475578706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46002.738475578706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46002.738475578706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46002.738475578706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46002.738475578706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46002.738475578706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46002.738475578706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46002.738475578706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46002.738475578706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46002.738475578706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46002.738475578706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46002.738475578706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46002.738475578706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46002.738475578706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46002.738475578706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46002.738475578706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46002.738475578706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46002.738475578706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46002.738475578706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46002.738475578706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46002.738475578706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46002.738475578706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46002.738475578706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46002.738475578706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46002.738475578706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46002.738475578706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46002.738475578706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46002.738475578706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46002.738475578706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46002.738475578706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46002.738475578706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46002.738475578706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46002.738475578706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46002.738475578706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46002.738475578706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46002.738475578706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46002.738475578706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46002.738475578706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46002.738475578706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46002.738475578706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46002.738475578706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46002.738475578706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46002.738475578706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46002.738475578706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46002.738475578706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46002.738475578706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46002.738475578706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46002.738475578706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46002.738475578706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46002.738475578706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46002.738475578706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46002.738475578706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46002.738475578706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46002.738475578706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46002.738475578706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46002.738475578706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46002.738475578706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46002.738475578706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46002.738475578706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46002.738475578706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46002.738475578706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46002.738475578706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46002.738475578706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46002.738475578706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46002.738475578706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46002.738475578706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46002.738475578706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46002.738475578706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46002.738475578706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46002.738475578706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46002.738475578706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46002.738475578706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46002.738475578706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46002.738475578706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46002.738475578706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46002.738475578706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46002.738475578706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46002.738475578706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46002.738475578706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46002.738475578706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46002.738475578706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46002.738475578706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46002.738475578706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46002.738475578706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46002.738475578706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46002.738475578706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46002.738475578706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46002.738475578706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46002.738475578706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46002.738475578706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46002.738475578706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46002.738475578706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46002.738475578706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46002.738475578706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46002.738475578706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46002.738475578706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46002.738475578706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46002.738475578706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46002.738475578706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46002.738475578706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46002.738475578706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46002.738475578706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46002.738475578706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46002.738475578706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46002.738475578706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46002.738475578706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46002.738475578706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46002.738475578706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46002.738475578706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46002.738475578706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46002.738475578706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46002.738475578706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46002.738475578706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46002.738475578706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46002.738475578706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46002.738475578706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46002.738475578706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46002.738475578706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46002.738475578706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46002.738475578706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46002.738475578706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46002.738475578706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46002.738475578706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46002.738475578706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46002.738475578706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46002.738475578706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46002.738475578706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46002.738475578706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46002.738475578706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46002.738475578706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46002.738475578706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46002.738475578706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46002.738475578706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46002.738475578706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46002.738475578706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46002.738475578706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46002.738475578706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46002.738475578706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46002.738475578706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46002.738475578706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46002.738475578706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46002.738475578706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46002.738475578706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46002.738475578706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46002.738475578706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46002.738475578706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46002.738475578706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46002.738475578706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46002.738475578706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46002.738475578706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46002.738475578706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46002.738475578706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46002.738475578706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46002.738475578706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46002.738475578706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46002.738475578706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46002.738475578706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46002.738475578706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46002.738475578706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46002.738475578706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46002.738475578706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46002.738475578706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46002.738475578706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46002.738475578706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46002.738475578706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46002.738475578706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46002.738475578706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46002.738475578706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46002.738475578706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46002.738475578706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46002.738475578706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46002.738475578706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46002.738475578706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46002.738475578706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46002.738475578706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46002.738475578706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46002.738475578706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46002.738475578706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46002.738475578706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46002.738475578706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46002.738475578706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46002.738475578706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46002.738475578706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46002.738475578706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46002.738475578706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46002.738475578706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46002.738475578706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46002.738475578706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46002.738475578706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46002.738475578706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46002.738475578706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46002.738475578706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46002.738475578706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46002.738475578706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46002.738475578706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46002.738475578706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46002.738475578706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46002.738475578706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46002.738475578706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46002.738475578706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46002.738475578706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46002.738475578706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46002.738475578706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46002.738475578706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46002.738475578706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46002.738475578706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46002.738475578706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46002.738475578706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46002.738475578706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46002.738475578706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46002.738475578706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46002.738475578706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46002.738475578706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46002.738475578706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46002.738475578706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46002.738475578706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46002.738475578706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46002.738475578706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46002.738475578706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46002.738475578706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46002.738475578706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46002.738475578706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46002.738475578706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46002.738475578706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46002.738475578706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46002.738475578706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46002.738475578706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46002.738475578706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46002.738475578706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46002.738475578706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46002.738475578706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46002.738475578706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46002.738475578706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46002.738475578706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46002.738475578706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46002.738475578706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46002.738475578706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46002.738475578706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46002.738475578706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46002.738475578706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46002.738475578706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46002.738475578706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46002.738475578706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46002.738475578706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46002.738475578706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46002.738475578706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46002.738475578706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46002.738475578706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46002.738475578706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46002.738475578706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46002.738475578706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46002.738475578706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46002.738475578706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46002.738475578706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46002.738475578706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46002.738475578706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46002.738475578706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46002.738475578706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46002.738475578706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46002.738475578706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46002.738475578706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46002.738475578706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46002.738475578706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46002.738475578706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46002.738475578706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46002.738475578706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46002.738475578706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46002.738475578706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46002.738475578706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46002.738475578706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46002.738475578706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46002.738475578706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46002.738475578706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46002.738475578706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46002.738475578706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46002.738475578706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46002.738475578706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46002.738475578706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46002.738475578706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46002.738475578706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46002.738475578706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46002.738475578706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46002.738475578706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46002.738475578706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46002.738475578706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46002.738475578706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46002.738475578706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46002.738475578706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46002.738475578706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46002.738475578706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46002.738475578706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46002.738475578706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46002.738475578706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46002.738475578706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46002.738475578706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46002.738475578706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46002.738475578706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46002.738475578706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46002.738475578706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46002.738475578706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46002.738475578706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46002.738475578706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46002.738475578706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46002.738475578706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46002.738475578706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46002.738475578706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46002.738475578706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46002.738475578706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46002.738475578706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46002.738475578706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46002.738475578706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46002.738475578706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46002.738475578706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46002.738475578706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46002.738475578706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46002.738475578706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46002.738475578706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46002.738475578706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46002.738475578706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46002.738475578706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46002.738475578706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46002.738475578706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46002.738475578706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46002.738475578706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46002.738475578706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46002.738475578706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46002.738475578706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46002.738475578706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46002.738475578706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46002.738475578706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46002.738475578706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46002.738475578706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46002.738475578706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46002.738475578706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46002.738475578706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46002.738475578706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46002.738475578706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46002.738475578706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46002.738475578706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46002.738475578706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46002.738475578706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46002.738475578706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46002.738475578706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46002.738475578706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46002.738475578706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46002.738475578706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46002.738475578706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46002.738475578706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46002.738475578706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46002.738475578706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46002.738475578706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46002.738475578706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46002.738475578706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46002.738475578706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46002.738475578706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46002.738475578706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46002.738475578706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46002.738475578706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46002.738475578706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46002.738475578706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46002.738475578706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46002.738475578706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46002.738475578706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46002.738475578706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46002.738475578706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46002.738475578706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46002.738475578706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46002.738475578706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46002.738475578706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46002.738475578706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46002.738475578706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46002.738475578706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46002.738475578706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46002.738475578706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46002.738475578706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46002.738475578706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46002.738475578706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46002.738475578706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46002.738475578706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46002.738475578706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46002.738475578706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46002.738475578706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46002.738475578706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46002.738475578706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46002.738475578706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46002.738475578706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46002.738475578706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46002.738475578706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46002.738475578706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46002.738475578706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46002.738475578706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46002.738475578706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46002.738475578706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46002.738475578706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46002.738475578706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46002.738475578706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46002.738475578706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46002.738475578706</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299.25775798610994</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3.9443320601858431</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4</v>
      </c>
      <c r="D4" s="87" t="s">
        <v>35442</v>
      </c>
      <c r="E4" s="90" t="s">
        <v>39106</v>
      </c>
      <c r="F4" s="91"/>
      <c r="G4" s="92">
        <f t="shared" ref="G4:G18" ca="1" si="1">IFERROR(NOW()-F4,"")</f>
        <v>46002.738475578706</v>
      </c>
      <c r="H4" s="91">
        <v>46002.443483796298</v>
      </c>
      <c r="I4" s="106" t="str">
        <f>IFERROR(VLOOKUP(D4,DB!A:F,6,0),"")</f>
        <v>SCECO</v>
      </c>
      <c r="J4" s="106" t="str">
        <f>IFERROR(VLOOKUP(D4,DB!A:G,7,0),"")</f>
        <v>Vandalized</v>
      </c>
      <c r="K4" s="93" t="s">
        <v>39126</v>
      </c>
      <c r="L4" s="87" t="str">
        <f>IFERROR(VLOOKUP(D4,DB!A:I,9,0),"")</f>
        <v>Latis</v>
      </c>
    </row>
    <row r="5" spans="1:16" ht="15" customHeight="1">
      <c r="A5" s="106" t="s">
        <v>39125</v>
      </c>
      <c r="B5" s="106" t="str">
        <f>IFERROR(VLOOKUP(D5,DB!A:K,11,0),"")</f>
        <v>R4</v>
      </c>
      <c r="C5" s="89">
        <v>2</v>
      </c>
      <c r="D5" s="87" t="s">
        <v>36935</v>
      </c>
      <c r="E5" s="90" t="s">
        <v>39106</v>
      </c>
      <c r="F5" s="91"/>
      <c r="G5" s="92">
        <f t="shared" ca="1" si="1"/>
        <v>46002.738475578706</v>
      </c>
      <c r="H5" s="91">
        <v>46002.450740740744</v>
      </c>
      <c r="I5" s="106" t="str">
        <f>IFERROR(VLOOKUP(D5,DB!A:F,6,0),"")</f>
        <v>SCECO</v>
      </c>
      <c r="J5" s="106" t="str">
        <f>IFERROR(VLOOKUP(D5,DB!A:G,7,0),"")</f>
        <v>Dead</v>
      </c>
      <c r="K5" s="93" t="s">
        <v>39127</v>
      </c>
      <c r="L5" s="87" t="str">
        <f>IFERROR(VLOOKUP(D5,DB!A:I,9,0),"")</f>
        <v>Latis</v>
      </c>
    </row>
    <row r="6" spans="1:16" ht="15" customHeight="1">
      <c r="A6" s="106" t="s">
        <v>39128</v>
      </c>
      <c r="B6" s="106" t="str">
        <f>IFERROR(VLOOKUP(D6,DB!A:K,11,0),"")</f>
        <v>R4</v>
      </c>
      <c r="C6" s="89">
        <v>2</v>
      </c>
      <c r="D6" s="87" t="s">
        <v>37154</v>
      </c>
      <c r="E6" s="90" t="s">
        <v>39106</v>
      </c>
      <c r="F6" s="91">
        <v>46002.563530092593</v>
      </c>
      <c r="G6" s="92">
        <f t="shared" ca="1" si="1"/>
        <v>0.17494548611284699</v>
      </c>
      <c r="H6" s="91">
        <v>46002.554386574076</v>
      </c>
      <c r="I6" s="106" t="str">
        <f>IFERROR(VLOOKUP(D6,DB!A:F,6,0),"")</f>
        <v>SCECO</v>
      </c>
      <c r="J6" s="106" t="str">
        <f>IFERROR(VLOOKUP(D6,DB!A:G,7,0),"")</f>
        <v>In progress</v>
      </c>
      <c r="K6" s="93" t="s">
        <v>39127</v>
      </c>
      <c r="L6" s="87" t="str">
        <f>IFERROR(VLOOKUP(D6,DB!A:I,9,0),"")</f>
        <v>Latis</v>
      </c>
    </row>
    <row r="7" spans="1:16" ht="15" customHeight="1">
      <c r="A7" s="106" t="s">
        <v>39129</v>
      </c>
      <c r="B7" s="106" t="str">
        <f>IFERROR(VLOOKUP(D7,DB!A:K,11,0),"")</f>
        <v>R4</v>
      </c>
      <c r="C7" s="89">
        <v>1</v>
      </c>
      <c r="D7" s="87" t="s">
        <v>36844</v>
      </c>
      <c r="E7" s="90" t="s">
        <v>39106</v>
      </c>
      <c r="F7" s="91">
        <v>46002.590150462966</v>
      </c>
      <c r="G7" s="92">
        <f t="shared" ca="1" si="1"/>
        <v>0.14832511574059026</v>
      </c>
      <c r="H7" s="91">
        <v>46002.584490740737</v>
      </c>
      <c r="I7" s="106" t="str">
        <f>IFERROR(VLOOKUP(D7,DB!A:F,6,0),"")</f>
        <v>SCECO</v>
      </c>
      <c r="J7" s="106" t="str">
        <f>IFERROR(VLOOKUP(D7,DB!A:G,7,0),"")</f>
        <v>In progress</v>
      </c>
      <c r="K7" s="93" t="s">
        <v>39130</v>
      </c>
      <c r="L7" s="87" t="str">
        <f>IFERROR(VLOOKUP(D7,DB!A:I,9,0),"")</f>
        <v>Latis</v>
      </c>
    </row>
    <row r="8" spans="1:16" ht="15" customHeight="1">
      <c r="A8" s="106"/>
      <c r="B8" s="106" t="str">
        <f>IFERROR(VLOOKUP(D8,DB!A:K,11,0),"")</f>
        <v/>
      </c>
      <c r="C8" s="89"/>
      <c r="D8" s="87"/>
      <c r="E8" s="90"/>
      <c r="F8" s="91"/>
      <c r="G8" s="92">
        <f t="shared" ca="1" si="1"/>
        <v>46002.738475578706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46002.738475578706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46002.738475578706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46002.738475578706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46002.738475578706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46002.738475578706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46002.738475578706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46002.738475578706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46002.738475578706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46002.738475578706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46002.738475578706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46002.738475578706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46002.738475578706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46002.738475578706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46002.738475578706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46002.738475578706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46002.738475578706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46002.738475578706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46002.738475578706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46002.738475578706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46002.738475578706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46002.738475578706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46002.738475578706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46002.738475578706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46002.738475578706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46002.738475578706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46002.738475578706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46002.738475578706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46002.738475578706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46002.738475578706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46002.738475578706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46002.738475578706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46002.738475578706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46002.738475578706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46002.738475578706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46002.738475578706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46002.738475578706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46002.738475578706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46002.738475578706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46002.738475578706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46002.738475578706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46002.738475578706</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46002.738475578706</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46002.738475578706</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46002.738475578706</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46002.738475578706</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46002.738475578706</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46002.738475578706</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46002.738475578706</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46002.738475578706</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46002.738475578706</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46002.738475578706</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46002.738475578706</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ca="1">IFERROR(NOW()-F61,"")</f>
        <v>46002.738475578706</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ca="1">IFERROR(NOW()-F62,"")</f>
        <v>46002.738475578706</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ca="1">IFERROR(NOW()-F63,"")</f>
        <v>46002.738475578706</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ca="1">IFERROR(NOW()-F64,"")</f>
        <v>46002.738475578706</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abSelected="1" topLeftCell="A14" workbookViewId="0">
      <selection activeCell="D10" sqref="D10"/>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110.90641539351782</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76.549598263889493</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54.077364467593725</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21.365176967592561</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5.6309871527773794</v>
      </c>
      <c r="H6" s="38">
        <v>45997.093599537038</v>
      </c>
      <c r="I6" s="37" t="str">
        <f>IFERROR(VLOOKUP(D6,[1]DB!A:F,6,0),"")</f>
        <v>SCECO</v>
      </c>
      <c r="J6" s="37" t="str">
        <f>IFERROR(VLOOKUP(D6,[1]DB!A:G,7,0),"")</f>
        <v>In progress</v>
      </c>
      <c r="K6" s="37" t="s">
        <v>39141</v>
      </c>
      <c r="L6" s="37" t="str">
        <f>IFERROR(VLOOKUP(D6,[1]DB!A:I,9,0),"")</f>
        <v>Latis</v>
      </c>
      <c r="M6" s="37"/>
    </row>
    <row r="7" spans="1:13">
      <c r="A7" s="37" t="s">
        <v>39142</v>
      </c>
      <c r="B7" s="37" t="str">
        <f>IFERROR(VLOOKUP(D7,[1]DB!A:K,11,0),"")</f>
        <v>R5</v>
      </c>
      <c r="C7" s="37">
        <v>1</v>
      </c>
      <c r="D7" s="37" t="s">
        <v>33475</v>
      </c>
      <c r="E7" s="37" t="s">
        <v>39106</v>
      </c>
      <c r="F7" s="38">
        <v>46002.119513888887</v>
      </c>
      <c r="G7" s="129">
        <f ca="1">IFERROR(NOW()-F7,"")</f>
        <v>0.61896168981911615</v>
      </c>
      <c r="H7" s="38">
        <v>46002.086875000001</v>
      </c>
      <c r="I7" s="37" t="str">
        <f>IFERROR(VLOOKUP(D7,[1]DB!A:F,6,0),"")</f>
        <v>SCECO</v>
      </c>
      <c r="J7" s="37" t="str">
        <f>IFERROR(VLOOKUP(D7,[1]DB!A:G,7,0),"")</f>
        <v>Good</v>
      </c>
      <c r="K7" s="99" t="s">
        <v>39143</v>
      </c>
      <c r="L7" s="37" t="str">
        <f>IFERROR(VLOOKUP(D7,[1]DB!A:I,9,0),"")</f>
        <v>Latis</v>
      </c>
      <c r="M7" s="37"/>
    </row>
    <row r="8" spans="1:13">
      <c r="A8" s="151"/>
      <c r="B8" s="151" t="str">
        <f>IFERROR(VLOOKUP(D8,[1]DB!A:K,11,0),"")</f>
        <v/>
      </c>
      <c r="C8" s="151"/>
      <c r="D8"/>
      <c r="E8" s="151"/>
      <c r="F8" s="152"/>
      <c r="G8" s="153">
        <f t="shared" ref="G8:G70" ca="1" si="3">IFERROR(NOW()-F8,"")</f>
        <v>46002.738475578706</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46002.738475578706</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46002.738475578706</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46002.738475578706</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46002.738475578706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46002.738475578706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46002.738475578706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46002.738475578706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46002.738475578706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46002.738475578706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46002.738475578706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46002.738475578706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46002.738475578706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46002.738475578706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46002.738475578706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46002.738475578706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46002.738475578706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46002.738475578706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46002.738475578706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46002.738475578706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46002.738475578706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46002.738475578706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46002.738475578706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46002.738475578706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46002.738475578706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46002.738475578706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46002.738475578706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46002.738475578706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46002.738475578706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46002.738475578706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46002.738475578706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46002.738475578706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46002.738475578706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46002.738475578706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46002.738475578706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46002.738475578706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46002.738475578706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46002.738475578706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46002.738475578706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46002.738475578706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46002.738475578706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46002.738475578706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46002.738475578706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46002.738475578706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46002.738475578706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46002.738475578706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46002.738475578706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46002.738475578706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46002.738475578706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46002.738475578706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46002.738475578706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46002.738475578706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46002.738475578706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46002.738475578706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46002.738475578706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46002.738475578706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46002.738475578706</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46002.738475578706</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46002.738475578706</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46002.738475578706</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46002.738475578706</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46002.738475578706</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46002.738475578706</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ref="G71:G77" ca="1" si="4">IFERROR(NOW()-F71,"")</f>
        <v>46002.738475578706</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46002.738475578706</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46002.738475578706</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46002.738475578706</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46002.738475578706</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46002.738475578706</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4"/>
        <v>46002.738475578706</v>
      </c>
      <c r="H77" s="152"/>
      <c r="I77" s="151" t="str">
        <f>IFERROR(VLOOKUP(D77,[1]DB!A:F,6,0),"")</f>
        <v/>
      </c>
      <c r="J77" s="151" t="str">
        <f>IFERROR(VLOOKUP(D77,[1]DB!A:G,7,0),"")</f>
        <v/>
      </c>
      <c r="K77" s="151"/>
      <c r="L77" s="151" t="str">
        <f>IFERROR(VLOOKUP(D77,[1]DB!A:I,9,0),"")</f>
        <v/>
      </c>
      <c r="M77" s="151"/>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1" ca="1" si="0">IFERROR(NOW()-F2,"-")</f>
        <v>46002.738475578706</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46002.738475578706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46002.738475578706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46002.738475578706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46002.738475578706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46002.738475578706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46002.738475578706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46002.738475578706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46002.738475578706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46002.738475578706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46002.738475578706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46002.738475578706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46002.738475578706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46002.738475578706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46002.738475578706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46002.738475578706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46002.738475578706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46002.738475578706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46002.738475578706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46002.738475578706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46002.738475578706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46002.738475578706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46002.738475578706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46002.738475578706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46002.738475578706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46002.738475578706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46002.738475578706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46002.738475578706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46002.738475578706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46002.738475578706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46002.738475578706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46002.738475578706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46002.738475578706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46002.738475578706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46002.738475578706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46002.738475578706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46002.738475578706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46002.738475578706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46002.738475578706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46002.738475578706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46002.738475578706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46002.738475578706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46002.738475578706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46002.738475578706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46002.738475578706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46002.738475578706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46002.738475578706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46002.738475578706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46002.738475578706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46002.738475578706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46002.738475578706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46002.738475578706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46002.738475578706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46002.738475578706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46002.738475578706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46002.738475578706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46002.738475578706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46002.738475578706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46002.738475578706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46002.738475578706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46002.738475578706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46002.738475578706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46002.738475578706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46002.738475578706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46002.738475578706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46002.738475578706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46002.738475578706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46002.738475578706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46002.738475578706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46002.738475578706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46002.738475578706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46002.738475578706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46002.738475578706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46002.738475578706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46002.738475578706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46002.738475578706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46002.738475578706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46002.738475578706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46002.738475578706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46002.738475578706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46002.738475578706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46002.738475578706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46002.738475578706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46002.738475578706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46002.738475578706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46002.738475578706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46002.738475578706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46002.738475578706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46002.738475578706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46002.738475578706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46002.738475578706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46002.738475578706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46002.738475578706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46002.738475578706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46002.738475578706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46002.738475578706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46002.738475578706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46002.738475578706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46002.738475578706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46002.738475578706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46002.738475578706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46002.738475578706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46002.738475578706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46002.738475578706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46002.738475578706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46002.738475578706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46002.738475578706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46002.738475578706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46002.738475578706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46002.738475578706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46002.738475578706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46002.738475578706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46002.738475578706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46002.738475578706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46002.738475578706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46002.738475578706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46002.738475578706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46002.738475578706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46002.738475578706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46002.738475578706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46002.738475578706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46002.738475578706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46002.738475578706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46002.738475578706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46002.738475578706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46002.738475578706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46002.738475578706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46002.738475578706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46002.738475578706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46002.738475578706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46002.738475578706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46002.738475578706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46002.738475578706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46002.738475578706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46002.738475578706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46002.738475578706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46002.738475578706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46002.738475578706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46002.738475578706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46002.738475578706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46002.738475578706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46002.738475578706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46002.738475578706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46002.738475578706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46002.738475578706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46002.738475578706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46002.738475578706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46002.738475578706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46002.738475578706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46002.738475578706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46002.738475578706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46002.738475578706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46002.738475578706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46002.738475578706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46002.738475578706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46002.738475578706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46002.738475578706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46002.738475578706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46002.738475578706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46002.738475578706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46002.738475578706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46002.738475578706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46002.738475578706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46002.738475578706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46002.738475578706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46002.738475578706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46002.738475578706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46002.738475578706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46002.738475578706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46002.738475578706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46002.738475578706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46002.738475578706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46002.738475578706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46002.738475578706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46002.738475578706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46002.738475578706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46002.738475578706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46002.738475578706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46002.738475578706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46002.738475578706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46002.738475578706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46002.738475578706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46002.738475578706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46002.738475578706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46002.738475578706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46002.738475578706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46002.738475578706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46002.738475578706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46002.738475578706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46002.738475578706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46002.738475578706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46002.738475578706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46002.738475578706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46002.738475578706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46002.738475578706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46002.738475578706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46002.738475578706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46002.738475578706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46002.738475578706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46002.738475578706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46002.738475578706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46002.738475578706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46002.738475578706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46002.738475578706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46002.738475578706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46002.738475578706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46002.738475578706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46002.738475578706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46002.738475578706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46002.738475578706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46002.738475578706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46002.738475578706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46002.738475578706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46002.738475578706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46002.738475578706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46002.738475578706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46002.738475578706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46002.738475578706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46002.738475578706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46002.738475578706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46002.738475578706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46002.738475578706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46002.738475578706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46002.738475578706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46002.738475578706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46002.738475578706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46002.738475578706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46002.738475578706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46002.738475578706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46002.738475578706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46002.738475578706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46002.738475578706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46002.738475578706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46002.738475578706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46002.738475578706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46002.738475578706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46002.738475578706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46002.738475578706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46002.738475578706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46002.738475578706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46002.738475578706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46002.738475578706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46002.738475578706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46002.738475578706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46002.738475578706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46002.738475578706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46002.738475578706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46002.738475578706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46002.738475578706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46002.738475578706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46002.738475578706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46002.738475578706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46002.738475578706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46002.738475578706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46002.738475578706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46002.738475578706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46002.738475578706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46002.738475578706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46002.738475578706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46002.738475578706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46002.738475578706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46002.738475578706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46002.738475578706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46002.738475578706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46002.738475578706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46002.738475578706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46002.738475578706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46002.738475578706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46002.738475578706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46002.738475578706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46002.738475578706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46002.738475578706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46002.738475578706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46002.738475578706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46002.738475578706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46002.738475578706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46002.738475578706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46002.738475578706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46002.738475578706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46002.738475578706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46002.738475578706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46002.738475578706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46002.738475578706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46002.738475578706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46002.738475578706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46002.738475578706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46002.738475578706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46002.738475578706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46002.738475578706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46002.738475578706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46002.738475578706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46002.738475578706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46002.738475578706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46002.738475578706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46002.738475578706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46002.738475578706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46002.738475578706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46002.738475578706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46002.738475578706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46002.738475578706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46002.738475578706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46002.738475578706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46002.738475578706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46002.738475578706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46002.738475578706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46002.738475578706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46002.738475578706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46002.738475578706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46002.738475578706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46002.738475578706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46002.738475578706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46002.738475578706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46002.738475578706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46002.738475578706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46002.738475578706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46002.738475578706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46002.738475578706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46002.738475578706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46002.738475578706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46002.738475578706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46002.738475578706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46002.738475578706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46002.738475578706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46002.738475578706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46002.738475578706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46002.738475578706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46002.738475578706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46002.738475578706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46002.738475578706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46002.738475578706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46002.738475578706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46002.738475578706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46002.738475578706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46002.738475578706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46002.738475578706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46002.738475578706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46002.738475578706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46002.738475578706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46002.738475578706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46002.738475578706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46002.738475578706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46002.738475578706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46002.738475578706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46002.738475578706</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46002.738475578706</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46002.738475578706</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46002.738475578706</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46002.738475578706</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46002.738475578706</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46002.738475578706</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46002.738475578706</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46002.738475578706</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2025-12-11T14:45:24Z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