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20" documentId="120_S{2AC9BD13-BADA-5192-A53E-5A8FF88502F6}" xr6:coauthVersionLast="47" xr6:coauthVersionMax="47" xr10:uidLastSave="{BE1132D7-D8B6-4557-B694-271EFF1CE26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<sst xmlns="http://schemas.openxmlformats.org/spreadsheetml/2006/main" count="180310" uniqueCount="39139">
  <si>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</si>
  <si>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</si>
  <si>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</si>
  <si>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</si>
  <si>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</si>
  <si>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</si>
  <si>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</si>
  <si>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</si>
  <si>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</si>
  <si>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</si>
  <si>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</si>
  <si>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</si>
  <si>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</si>
  <si>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</si>
  <si>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</si>
  <si>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</si>
  <si>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</si>
  <si>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</si>
  <si>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</si>
  <si>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</si>
  <si>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</si>
  <si>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</si>
  <si>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</si>
  <si>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</si>
  <si>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</si>
  <si>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</si>
  <si>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</si>
  <si>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</si>
  <si>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</si>
  <si>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</si>
  <si>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</si>
  <si>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</si>
  <si>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</si>
  <si>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</si>
  <si>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</si>
  <si>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</si>
  <si>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</si>
  <si>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</si>
  <si>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</si>
  <si>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</si>
  <si>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</si>
  <si>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</si>
  <si>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</si>
  <si>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</si>
  <si>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</si>
  <si>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</si>
  <si>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</si>
  <si>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</si>
  <si>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</si>
  <si>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</si>
  <si>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</si>
  <si>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</si>
  <si>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</si>
  <si>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</si>
  <si>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</si>
  <si>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</si>
  <si>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</si>
  <si>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</si>
  <si>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</si>
  <si>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</si>
  <si>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</si>
  <si>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</si>
  <si>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</si>
  <si>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</si>
  <si>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</si>
  <si>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</si>
  <si>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</si>
  <si>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</si>
  <si>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</si>
  <si>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</si>
  <si>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</si>
  <si>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</si>
  <si>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</si>
  <si>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</si>
  <si>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</si>
  <si>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</si>
  <si>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</si>
  <si>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</si>
  <si>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</si>
  <si>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</si>
  <si>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</si>
  <si>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</si>
  <si>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</si>
  <si>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</si>
  <si>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</si>
  <si>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</si>
  <si>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</si>
  <si>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</si>
  <si>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</si>
  <si>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</si>
  <si>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</si>
  <si>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</si>
  <si>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</si>
  <si>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</si>
  <si>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</si>
  <si>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</si>
  <si>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</si>
  <si>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</si>
  <si>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</si>
  <si>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</si>
  <si>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</si>
  <si>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</si>
  <si>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</si>
  <si>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</si>
  <si>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</si>
  <si>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</si>
  <si>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</si>
  <si>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</si>
  <si>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</si>
  <si>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</si>
  <si>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</si>
  <si>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</si>
  <si>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</si>
  <si>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</si>
  <si>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</si>
  <si>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</si>
  <si>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</si>
  <si>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</si>
  <si>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</si>
  <si>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</si>
  <si>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</si>
  <si>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</si>
  <si>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</si>
  <si>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</si>
  <si>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</si>
  <si>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</si>
  <si>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</si>
  <si>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</si>
  <si>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</si>
  <si>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</si>
  <si>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</si>
  <si>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</si>
  <si>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</si>
  <si>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</si>
  <si>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</si>
  <si>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</si>
  <si>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</si>
  <si>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</si>
  <si>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</si>
  <si>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</si>
  <si>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</si>
  <si>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</si>
  <si>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</si>
  <si>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</si>
  <si>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</si>
  <si>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</si>
  <si>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</si>
  <si>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</si>
  <si>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</si>
  <si>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</si>
  <si>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</si>
  <si>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</si>
  <si>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</si>
  <si>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</si>
  <si>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</si>
  <si>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</si>
  <si>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</si>
  <si>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</si>
  <si>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</si>
  <si>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</si>
  <si>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</si>
  <si>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</si>
  <si>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</si>
  <si>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</si>
  <si>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</si>
  <si>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</si>
  <si>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</si>
  <si>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</si>
  <si>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</si>
  <si>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</si>
  <si>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</si>
  <si>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</si>
  <si>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</si>
  <si>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</si>
  <si>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</si>
  <si>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</si>
  <si>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</si>
  <si>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</si>
  <si>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</si>
  <si>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</si>
  <si>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</si>
  <si>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</si>
  <si>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</si>
  <si>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</si>
  <si>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</si>
  <si>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</si>
  <si>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</si>
  <si>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</si>
  <si>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</si>
  <si>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</si>
  <si>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</si>
  <si>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</si>
  <si>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</si>
  <si>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</si>
  <si>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</si>
  <si>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</si>
  <si>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</si>
  <si>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</si>
  <si>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</si>
  <si>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</si>
  <si>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</si>
  <si>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</si>
  <si>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</si>
  <si>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</si>
  <si>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</si>
  <si>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</si>
  <si>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</si>
  <si>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</si>
  <si>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</si>
  <si>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</si>
  <si>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</si>
  <si>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</si>
  <si>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</si>
  <si>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</si>
  <si>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</si>
  <si>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</si>
  <si>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</si>
  <si>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</si>
  <si>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</si>
  <si>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</si>
  <si>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</si>
  <si>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</si>
  <si>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</si>
  <si>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</si>
  <si>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</si>
  <si>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</si>
  <si>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</si>
  <si>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</si>
  <si>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</si>
  <si>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</si>
  <si>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</si>
  <si>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</si>
  <si>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</si>
  <si>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</si>
  <si>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</si>
  <si>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</si>
  <si>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</si>
  <si>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</si>
  <si>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</si>
  <si>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</si>
  <si>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</si>
  <si>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</si>
  <si>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</si>
  <si>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</si>
  <si>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</si>
  <si>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</si>
  <si>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</si>
  <si>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</si>
  <si>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</si>
  <si>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</si>
  <si>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</si>
  <si>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</si>
  <si>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</si>
  <si>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</si>
  <si>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</si>
  <si>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</si>
  <si>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</si>
  <si>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</si>
  <si>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</si>
  <si>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</si>
  <si>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</si>
  <si>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</si>
  <si>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</si>
  <si>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</si>
  <si>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</si>
  <si>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</si>
  <si>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</si>
  <si>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</si>
  <si>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</si>
  <si>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</si>
  <si>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</si>
  <si>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</si>
  <si>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</si>
  <si>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</si>
  <si>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</si>
  <si>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</si>
  <si>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</si>
  <si>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</si>
  <si>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</si>
  <si>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</si>
  <si>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</si>
  <si>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</si>
  <si>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</si>
  <si>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</si>
  <si>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</si>
  <si>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</si>
  <si>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</si>
  <si>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</si>
  <si>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</si>
  <si>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</si>
  <si>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</si>
  <si>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</si>
  <si>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</si>
  <si>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</si>
  <si>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</si>
  <si>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</si>
  <si>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</si>
  <si>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</si>
  <si>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</si>
  <si>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</si>
  <si>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</si>
  <si>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</si>
  <si>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</si>
  <si>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</si>
  <si>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</si>
  <si>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</si>
  <si>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</si>
  <si>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</si>
  <si>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</si>
  <si>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</si>
  <si>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</si>
  <si>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</si>
  <si>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</si>
  <si>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</si>
  <si>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</si>
  <si>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</si>
  <si>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</si>
  <si>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</si>
  <si>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</si>
  <si>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</si>
  <si>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</si>
  <si>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</si>
  <si>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</si>
  <si>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</si>
  <si>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</si>
  <si>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</si>
  <si>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</si>
  <si>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</si>
  <si>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</si>
  <si>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</si>
  <si>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</si>
  <si>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</si>
  <si>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</si>
  <si>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</si>
  <si>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</si>
  <si>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</si>
  <si>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</si>
  <si>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</si>
  <si>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</si>
  <si>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</si>
  <si>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</si>
  <si>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</si>
  <si>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</si>
  <si>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</si>
  <si>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</si>
  <si>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</si>
  <si>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</si>
  <si>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</si>
  <si>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</si>
  <si>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</si>
  <si>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</si>
  <si>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</si>
  <si>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</si>
  <si>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</si>
  <si>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</si>
  <si>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</si>
  <si>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</si>
  <si>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</si>
  <si>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</si>
  <si>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</si>
  <si>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</si>
  <si>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</si>
  <si>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</si>
  <si>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</si>
  <si>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</si>
  <si>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</si>
  <si>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</si>
  <si>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</si>
  <si>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</si>
  <si>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</si>
  <si>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</si>
  <si>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</si>
  <si>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</si>
  <si>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</si>
  <si>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</si>
  <si>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</si>
  <si>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</si>
  <si>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</si>
  <si>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</si>
  <si>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</si>
  <si>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</si>
  <si>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</si>
  <si>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</si>
  <si>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</si>
  <si>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</si>
  <si>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</si>
  <si>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</si>
  <si>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</si>
  <si>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</si>
  <si>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</si>
  <si>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</si>
  <si>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</si>
  <si>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</si>
  <si>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</si>
  <si>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</si>
  <si>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</si>
  <si>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</si>
  <si>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</si>
  <si>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</si>
  <si>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</si>
  <si>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</si>
  <si>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</si>
  <si>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</si>
  <si>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</si>
  <si>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</si>
  <si>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</si>
  <si>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</si>
  <si>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</si>
  <si>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</si>
  <si>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</si>
  <si>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</si>
  <si>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</si>
  <si>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</si>
  <si>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</si>
  <si>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</si>
  <si>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</si>
  <si>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</si>
  <si>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</si>
  <si>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</si>
  <si>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</si>
  <si>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</si>
  <si>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</si>
  <si>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</si>
  <si>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</si>
  <si>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</si>
  <si>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</si>
  <si>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</si>
  <si>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</si>
  <si>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</si>
  <si>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</si>
  <si>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</si>
  <si>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</si>
  <si>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</si>
  <si>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</si>
  <si>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</si>
  <si>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</si>
  <si>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</si>
  <si>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</si>
  <si>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</si>
  <si>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</si>
  <si>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</si>
  <si>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</si>
  <si>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</si>
  <si>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</si>
  <si>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</si>
  <si>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</si>
  <si>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</si>
  <si>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</si>
  <si>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</si>
  <si>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</si>
  <si>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</si>
  <si>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</si>
  <si>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</si>
  <si>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</si>
  <si>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</si>
  <si>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</si>
  <si>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</si>
  <si>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</si>
  <si>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</si>
  <si>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</si>
  <si>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</si>
  <si>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</si>
  <si>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</si>
  <si>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</si>
  <si>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</si>
  <si>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</si>
  <si>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</si>
  <si>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</si>
  <si>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</si>
  <si>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</si>
  <si>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</si>
  <si>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</si>
  <si>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</si>
  <si>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</si>
  <si>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</si>
  <si>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</si>
  <si>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</si>
  <si>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</si>
  <si>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</si>
  <si>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</si>
  <si>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</si>
  <si>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</si>
  <si>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</si>
  <si>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</si>
  <si>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</si>
  <si>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</si>
  <si>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</si>
  <si>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</si>
  <si>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</si>
  <si>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</si>
  <si>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</si>
  <si>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</si>
  <si>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</si>
  <si>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</si>
  <si>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</si>
  <si>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</si>
  <si>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</si>
  <si>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</si>
  <si>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</si>
  <si>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</si>
  <si>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</si>
  <si>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</si>
  <si>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</si>
  <si>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</si>
  <si>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</si>
  <si>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</si>
  <si>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</si>
  <si>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</si>
  <si>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</si>
  <si>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</si>
  <si>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</si>
  <si>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</si>
  <si>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</si>
  <si>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</si>
  <si>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</si>
  <si>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</si>
  <si>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</si>
  <si>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</si>
  <si>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</si>
  <si>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</si>
  <si>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</si>
  <si>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</si>
  <si>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</si>
  <si>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</si>
  <si>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</si>
  <si>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</si>
  <si>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</si>
  <si>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</si>
  <si>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</si>
  <si>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</si>
  <si>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</si>
  <si>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</si>
  <si>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</si>
  <si>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</si>
  <si>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</si>
  <si>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</si>
  <si>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</si>
  <si>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</si>
  <si>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</si>
  <si>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</si>
  <si>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</si>
  <si>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</si>
  <si>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</si>
  <si>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</si>
  <si>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</si>
  <si>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</si>
  <si>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</si>
  <si>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</si>
  <si>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</si>
  <si>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</si>
  <si>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</si>
  <si>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</si>
  <si>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</si>
  <si>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</si>
  <si>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</si>
  <si>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</si>
  <si>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</si>
  <si>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</si>
  <si>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</si>
  <si>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</si>
  <si>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</si>
  <si>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</si>
  <si>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</si>
  <si>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</si>
  <si>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</si>
  <si>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</si>
  <si>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</si>
  <si>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</si>
  <si>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</si>
  <si>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</si>
  <si>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</si>
  <si>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</si>
  <si>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</si>
  <si>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</si>
  <si>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</si>
  <si>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</si>
  <si>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</si>
  <si>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</si>
  <si>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</si>
  <si>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</si>
  <si>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</si>
  <si>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</si>
  <si>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</si>
  <si>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</si>
  <si>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</si>
  <si>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</si>
  <si>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</si>
  <si>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</si>
  <si>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</si>
  <si>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</si>
  <si>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</si>
  <si>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</si>
  <si>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</si>
  <si>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</si>
  <si>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</si>
  <si>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</si>
  <si>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</si>
  <si>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</si>
  <si>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</si>
  <si>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</si>
  <si>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</si>
  <si>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</si>
  <si>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</si>
  <si>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</si>
  <si>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</si>
  <si>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</si>
  <si>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</si>
  <si>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</si>
  <si>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</si>
  <si>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</si>
  <si>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</si>
  <si>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</si>
  <si>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</si>
  <si>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</si>
  <si>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</si>
  <si>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</si>
  <si>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</si>
  <si>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</si>
  <si>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</si>
  <si>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</si>
  <si>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</si>
  <si>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</si>
  <si>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</si>
  <si>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</si>
  <si>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</si>
  <si>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</si>
  <si>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</si>
  <si>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</si>
  <si>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</si>
  <si>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</si>
  <si>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</si>
  <si>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</si>
  <si>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</si>
  <si>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</si>
  <si>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</si>
  <si>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</si>
  <si>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</si>
  <si>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</si>
  <si>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</si>
  <si>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</si>
  <si>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</si>
  <si>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</si>
  <si>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</si>
  <si>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</si>
  <si>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</si>
  <si>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</si>
  <si>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</si>
  <si>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</si>
  <si>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</si>
  <si>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</si>
  <si>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</si>
  <si>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</si>
  <si>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</si>
  <si>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</si>
  <si>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</si>
  <si>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</si>
  <si>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</si>
  <si>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</si>
  <si>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</si>
  <si>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</si>
  <si>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</si>
  <si>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</si>
  <si>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</si>
  <si>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</si>
  <si>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</si>
  <si>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</si>
  <si>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</si>
  <si>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</si>
  <si>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</si>
  <si>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</si>
  <si>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</si>
  <si>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</si>
  <si>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</si>
  <si>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</si>
  <si>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</si>
  <si>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</si>
  <si>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</si>
  <si>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</si>
  <si>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</si>
  <si>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</si>
  <si>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</si>
  <si>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</si>
  <si>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</si>
  <si>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</si>
  <si>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</si>
  <si>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</si>
  <si>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</si>
  <si>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</si>
  <si>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</si>
  <si>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</si>
  <si>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</si>
  <si>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</si>
  <si>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</si>
  <si>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</si>
  <si>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</si>
  <si>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</si>
  <si>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</si>
  <si>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</si>
  <si>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</si>
  <si>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</si>
  <si>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</si>
  <si>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</si>
  <si>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</si>
  <si>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</si>
  <si>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</si>
  <si>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</si>
  <si>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</si>
  <si>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</si>
  <si>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</si>
  <si>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</si>
  <si>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</si>
  <si>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</si>
  <si>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</si>
  <si>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</si>
  <si>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</si>
  <si>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</si>
  <si>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</si>
  <si>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</si>
  <si>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</si>
  <si>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</si>
  <si>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</si>
  <si>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</si>
  <si>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</si>
  <si>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</si>
  <si>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</si>
  <si>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</si>
  <si>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</si>
  <si>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</si>
  <si>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</si>
  <si>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</si>
  <si>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</si>
  <si>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</si>
  <si>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</si>
  <si>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</si>
  <si>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</si>
  <si>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</si>
  <si>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</si>
  <si>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</si>
  <si>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</si>
  <si>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</si>
  <si>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</si>
  <si>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</si>
  <si>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</si>
  <si>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</si>
  <si>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</si>
  <si>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</si>
  <si>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</si>
  <si>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</si>
  <si>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</si>
  <si>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</si>
  <si>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</si>
  <si>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</si>
  <si>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</si>
  <si>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</si>
  <si>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</si>
  <si>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</si>
  <si>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</si>
  <si>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</si>
  <si>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</si>
  <si>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</si>
  <si>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</si>
  <si>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</si>
  <si>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</si>
  <si>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</si>
  <si>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</si>
  <si>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</si>
  <si>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</si>
  <si>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</si>
  <si>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</si>
  <si>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</si>
  <si>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</si>
  <si>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</si>
  <si>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</si>
  <si>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</si>
  <si>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</si>
  <si>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</si>
  <si>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</si>
  <si>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</si>
  <si>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</si>
  <si>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</si>
  <si>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</si>
  <si>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</si>
  <si>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</si>
  <si>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</si>
  <si>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</si>
  <si>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</si>
  <si>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</si>
  <si>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</si>
  <si>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</si>
  <si>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</si>
  <si>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</si>
  <si>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</si>
  <si>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</si>
  <si>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</si>
  <si>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</si>
  <si>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</si>
  <si>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</si>
  <si>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</si>
  <si>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</si>
  <si>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</si>
  <si>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</si>
  <si>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</si>
  <si>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</si>
  <si>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</si>
  <si>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</si>
  <si>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</si>
  <si>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</si>
  <si>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</si>
  <si>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</si>
  <si>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</si>
  <si>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</si>
  <si>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</si>
  <si>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</si>
  <si>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</si>
  <si>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</si>
  <si>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</si>
  <si>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</si>
  <si>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</si>
  <si>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</si>
  <si>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</si>
  <si>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</si>
  <si>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</si>
  <si>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</si>
  <si>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</si>
  <si>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</si>
  <si>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</si>
  <si>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</si>
  <si>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</si>
  <si>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</si>
  <si>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</si>
  <si>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</si>
  <si>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</si>
  <si>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</si>
  <si>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</si>
  <si>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</si>
  <si>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</si>
  <si>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</si>
  <si>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</si>
  <si>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</si>
  <si>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</si>
  <si>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</si>
  <si>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</si>
  <si>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</si>
  <si>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</si>
  <si>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</si>
  <si>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</si>
  <si>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</si>
  <si>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</si>
  <si>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</si>
  <si>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</si>
  <si>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</si>
  <si>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</si>
  <si>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</si>
  <si>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</si>
  <si>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</si>
  <si>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</si>
  <si>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</si>
  <si>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</si>
  <si>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</si>
  <si>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</si>
  <si>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</si>
  <si>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</si>
  <si>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</si>
  <si>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</si>
  <si>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</si>
  <si>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</si>
  <si>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</si>
  <si>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</si>
  <si>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</si>
  <si>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</si>
  <si>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</si>
  <si>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</si>
  <si>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</si>
  <si>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</si>
  <si>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</si>
  <si>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</si>
  <si>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</si>
  <si>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</si>
  <si>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</si>
  <si>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</si>
  <si>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</si>
  <si>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</si>
  <si>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</si>
  <si>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</si>
  <si>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</si>
  <si>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</si>
  <si>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</si>
  <si>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</si>
  <si>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</si>
  <si>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</si>
  <si>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</si>
  <si>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</si>
  <si>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</si>
  <si>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</si>
  <si>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</si>
  <si>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</si>
  <si>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</si>
  <si>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</si>
  <si>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</si>
  <si>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</si>
  <si>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</si>
  <si>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</si>
  <si>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</si>
  <si>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</si>
  <si>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</si>
  <si>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</si>
  <si>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</si>
  <si>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</si>
  <si>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</si>
  <si>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</si>
  <si>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</si>
  <si>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</si>
  <si>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</si>
  <si>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</si>
  <si>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</si>
  <si>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</si>
  <si>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</si>
  <si>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</si>
  <si>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</si>
  <si>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</si>
  <si>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</si>
  <si>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</si>
  <si>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</si>
  <si>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</si>
  <si>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</si>
  <si>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</si>
  <si>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</si>
  <si>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</si>
  <si>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</si>
  <si>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</si>
  <si>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</si>
  <si>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</si>
  <si>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</si>
  <si>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</si>
  <si>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</si>
  <si>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</si>
  <si>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</si>
  <si>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</si>
  <si>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</si>
  <si>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</si>
  <si>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</si>
  <si>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</si>
  <si>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</si>
  <si>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</si>
  <si>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</si>
  <si>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</si>
  <si>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</si>
  <si>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</si>
  <si>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</si>
  <si>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</si>
  <si>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</si>
  <si>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</si>
  <si>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</si>
  <si>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</si>
  <si>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</si>
  <si>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</si>
  <si>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</si>
  <si>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</si>
  <si>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</si>
  <si>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</si>
  <si>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</si>
  <si>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</si>
  <si>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</si>
  <si>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</si>
  <si>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</si>
  <si>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</si>
  <si>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</si>
  <si>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</si>
  <si>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</si>
  <si>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</si>
  <si>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</si>
  <si>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</si>
  <si>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</si>
  <si>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</si>
  <si>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</si>
  <si>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</si>
  <si>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</si>
  <si>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</si>
  <si>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</si>
  <si>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</si>
  <si>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</si>
  <si>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</si>
  <si>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</si>
  <si>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</si>
  <si>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</si>
  <si>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</si>
  <si>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</si>
  <si>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</si>
  <si>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</si>
  <si>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</si>
  <si>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</si>
  <si>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</si>
  <si>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</si>
  <si>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</si>
  <si>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</si>
  <si>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</si>
  <si>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</si>
  <si>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</si>
  <si>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</si>
  <si>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</si>
  <si>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</si>
  <si>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</si>
  <si>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</si>
  <si>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</si>
  <si>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</si>
  <si>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</si>
  <si>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</si>
  <si>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</si>
  <si>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</si>
  <si>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</si>
  <si>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</si>
  <si>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</si>
  <si>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</si>
  <si>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</si>
  <si>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</si>
  <si>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</si>
  <si>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</si>
  <si>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</si>
  <si>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</si>
  <si>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</si>
  <si>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</si>
  <si>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</si>
  <si>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</si>
  <si>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</si>
  <si>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</si>
  <si>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</si>
  <si>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</si>
  <si>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</si>
  <si>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</si>
  <si>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</si>
  <si>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</si>
  <si>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</si>
  <si>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</si>
  <si>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</si>
  <si>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</si>
  <si>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</si>
  <si>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</si>
  <si>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</si>
  <si>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</si>
  <si>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</si>
  <si>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</si>
  <si>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</si>
  <si>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</si>
  <si>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</si>
  <si>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</si>
  <si>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</si>
  <si>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</si>
  <si>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</si>
  <si>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</si>
  <si>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</si>
  <si>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</si>
  <si>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</si>
  <si>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</si>
  <si>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</si>
  <si>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</si>
  <si>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</si>
  <si>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</si>
  <si>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</si>
  <si>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</si>
  <si>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</si>
  <si>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</si>
  <si>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</si>
  <si>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</si>
  <si>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</si>
  <si>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</si>
  <si>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</si>
  <si>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</si>
  <si>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</si>
  <si>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</si>
  <si>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</si>
  <si>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</si>
  <si>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</si>
  <si>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</si>
  <si>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</si>
  <si>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</si>
  <si>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</si>
  <si>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</si>
  <si>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</si>
  <si>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</si>
  <si>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</si>
  <si>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</si>
  <si>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</si>
  <si>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</si>
  <si>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</si>
  <si>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</si>
  <si>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</si>
  <si>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</si>
  <si>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</si>
  <si>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</si>
  <si>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</si>
  <si>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</si>
  <si>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</si>
  <si>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</si>
  <si>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</si>
  <si>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</si>
  <si>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</si>
  <si>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</si>
  <si>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</si>
  <si>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</si>
  <si>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</si>
  <si>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</si>
  <si>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</si>
  <si>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</si>
  <si>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</si>
  <si>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</si>
  <si>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</si>
  <si>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</si>
  <si>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</si>
  <si>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</si>
  <si>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</si>
  <si>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</si>
  <si>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</si>
  <si>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</si>
  <si>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</si>
  <si>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</si>
  <si>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</si>
  <si>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</si>
  <si>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</si>
  <si>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</si>
  <si>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</si>
  <si>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</si>
  <si>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</si>
  <si>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</si>
  <si>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</si>
  <si>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</si>
  <si>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</si>
  <si>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</si>
  <si>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</si>
  <si>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</si>
  <si>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</si>
  <si>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</si>
  <si>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</si>
  <si>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</si>
  <si>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</si>
  <si>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</si>
  <si>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</si>
  <si>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</si>
  <si>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</si>
  <si>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</si>
  <si>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</si>
  <si>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</si>
  <si>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</si>
  <si>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</si>
  <si>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</si>
  <si>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</si>
  <si>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</si>
  <si>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</si>
  <si>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</si>
  <si>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</si>
  <si>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</si>
  <si>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</si>
  <si>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</si>
  <si>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</si>
  <si>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</si>
  <si>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</si>
  <si>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</si>
  <si>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</si>
  <si>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</si>
  <si>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</si>
  <si>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</si>
  <si>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</si>
  <si>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</si>
  <si>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</si>
  <si>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</si>
  <si>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</si>
  <si>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</si>
  <si>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</si>
  <si>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</si>
  <si>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</si>
  <si>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</si>
  <si>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</si>
  <si>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</si>
  <si>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</si>
  <si>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</si>
  <si>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</si>
  <si>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</si>
  <si>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</si>
  <si>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</si>
  <si>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</si>
  <si>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</si>
  <si>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</si>
  <si>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</si>
  <si>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</si>
  <si>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</si>
  <si>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</si>
  <si>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</si>
  <si>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</si>
  <si>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</si>
  <si>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</si>
  <si>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</si>
  <si>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</si>
  <si>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</si>
  <si>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</si>
  <si>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</si>
  <si>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</si>
  <si>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</si>
  <si>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</si>
  <si>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</si>
  <si>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</si>
  <si>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</si>
  <si>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</si>
  <si>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</si>
  <si>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</si>
  <si>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</si>
  <si>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</si>
  <si>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</si>
  <si>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</si>
  <si>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</si>
  <si>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</si>
  <si>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</si>
  <si>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</si>
  <si>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</si>
  <si>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</si>
  <si>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</si>
  <si>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</si>
  <si>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</si>
  <si>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</si>
  <si>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</si>
  <si>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</si>
  <si>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</si>
  <si>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</si>
  <si>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</si>
  <si>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</si>
  <si>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</si>
  <si>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</si>
  <si>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</si>
  <si>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</si>
  <si>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</si>
  <si>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</si>
  <si>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</si>
  <si>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</si>
  <si>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</si>
  <si>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</si>
  <si>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</si>
  <si>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</si>
  <si>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</si>
  <si>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</si>
  <si>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</si>
  <si>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</si>
  <si>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</si>
  <si>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</si>
  <si>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</si>
  <si>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</si>
  <si>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</si>
  <si>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</si>
  <si>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</si>
  <si>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</si>
  <si>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</si>
  <si>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</si>
  <si>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</si>
  <si>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</si>
  <si>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</si>
  <si>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</si>
  <si>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</si>
  <si>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</si>
  <si>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</si>
  <si>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</si>
  <si>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</si>
  <si>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</si>
  <si>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</si>
  <si>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</si>
  <si>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</si>
  <si>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</si>
  <si>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</si>
  <si>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</si>
  <si>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</si>
  <si>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</si>
  <si>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</si>
  <si>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</si>
  <si>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</si>
  <si>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</si>
  <si>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</si>
  <si>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</si>
  <si>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</si>
  <si>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</si>
  <si>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</si>
  <si>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</si>
  <si>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</si>
  <si>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</si>
  <si>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</si>
  <si>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</si>
  <si>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</si>
  <si>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</si>
  <si>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</si>
  <si>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</si>
  <si>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</si>
  <si>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</si>
  <si>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</si>
  <si>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</si>
  <si>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</si>
  <si>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</si>
  <si>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</si>
  <si>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</si>
  <si>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</si>
  <si>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</si>
  <si>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</si>
  <si>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</si>
  <si>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</si>
  <si>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</si>
  <si>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</si>
  <si>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</si>
  <si>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</si>
  <si>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</si>
  <si>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</si>
  <si>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</si>
  <si>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</si>
  <si>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</si>
  <si>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</si>
  <si>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</si>
  <si>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</si>
  <si>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</si>
  <si>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</si>
  <si>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</si>
  <si>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</si>
  <si>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</si>
  <si>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</si>
  <si>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</si>
  <si>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</si>
  <si>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</si>
  <si>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</si>
  <si>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</si>
  <si>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</si>
  <si>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</si>
  <si>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</si>
  <si>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</si>
  <si>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</si>
  <si>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</si>
  <si>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</si>
  <si>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</si>
  <si>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</si>
  <si>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</si>
  <si>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</si>
  <si>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</si>
  <si>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</si>
  <si>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</si>
  <si>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</si>
  <si>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</si>
  <si>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</si>
  <si>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</si>
  <si>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</si>
  <si>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</si>
  <si>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</si>
  <si>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</si>
  <si>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</si>
  <si>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</si>
  <si>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</si>
  <si>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</si>
  <si>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</si>
  <si>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</si>
  <si>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</si>
  <si>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</si>
  <si>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</si>
  <si>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</si>
  <si>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</si>
  <si>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</si>
  <si>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</si>
  <si>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</si>
  <si>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</si>
  <si>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</si>
  <si>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</si>
  <si>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</si>
  <si>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</si>
  <si>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</si>
  <si>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</si>
  <si>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</si>
  <si>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</si>
  <si>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</si>
  <si>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</si>
  <si>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</si>
  <si>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</si>
  <si>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</si>
  <si>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</si>
  <si>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</si>
  <si>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</si>
  <si>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</si>
  <si>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</si>
  <si>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</si>
  <si>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</si>
  <si>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</si>
  <si>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</si>
  <si>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</si>
  <si>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</si>
  <si>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</si>
  <si>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</si>
  <si>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</si>
  <si>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</si>
  <si>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</si>
  <si>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</si>
  <si>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</si>
  <si>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</si>
  <si>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</si>
  <si>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</si>
  <si>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</si>
  <si>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</si>
  <si>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</si>
  <si>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</si>
  <si>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</si>
  <si>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</si>
  <si>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</si>
  <si>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</si>
  <si>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</si>
  <si>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</si>
  <si>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</si>
  <si>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</si>
  <si>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</si>
  <si>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</si>
  <si>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</si>
  <si>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</si>
  <si>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</si>
  <si>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</si>
  <si>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</si>
  <si>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</si>
  <si>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</si>
  <si>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</si>
  <si>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</si>
  <si>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</si>
  <si>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</si>
  <si>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</si>
  <si>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</si>
  <si>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</si>
  <si>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</si>
  <si>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</si>
  <si>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</si>
  <si>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</si>
  <si>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</si>
  <si>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</si>
  <si>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</si>
  <si>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</si>
  <si>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</si>
  <si>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</si>
  <si>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</si>
  <si>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</si>
  <si>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</si>
  <si>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</si>
  <si>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</si>
  <si>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</si>
  <si>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</si>
  <si>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</si>
  <si>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</si>
  <si>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</si>
  <si>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</si>
  <si>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</si>
  <si>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</si>
  <si>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</si>
  <si>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</si>
  <si>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</si>
  <si>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</si>
  <si>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</si>
  <si>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</si>
  <si>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</si>
  <si>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</si>
  <si>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</si>
  <si>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</si>
  <si>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</si>
  <si>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</si>
  <si>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</si>
  <si>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</si>
  <si>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</si>
  <si>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</si>
  <si>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</si>
  <si>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</si>
  <si>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</si>
  <si>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</si>
  <si>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</si>
  <si>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</si>
  <si>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</si>
  <si>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</si>
  <si>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</si>
  <si>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</si>
  <si>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</si>
  <si>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</si>
  <si>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</si>
  <si>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</si>
  <si>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</si>
  <si>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</si>
  <si>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</si>
  <si>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</si>
  <si>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</si>
  <si>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</si>
  <si>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</si>
  <si>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</si>
  <si>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</si>
  <si>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</si>
  <si>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</si>
  <si>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</si>
  <si>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</si>
  <si>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</si>
  <si>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</si>
  <si>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</si>
  <si>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</si>
  <si>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</si>
  <si>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</si>
  <si>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</si>
  <si>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</si>
  <si>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</si>
  <si>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</si>
  <si>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</si>
  <si>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</si>
  <si>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</si>
  <si>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</si>
  <si>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</si>
  <si>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</si>
  <si>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</si>
  <si>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</si>
  <si>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</si>
  <si>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</si>
  <si>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</si>
  <si>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</si>
  <si>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</si>
  <si>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</si>
  <si>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</si>
  <si>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</si>
  <si>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</si>
  <si>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</si>
  <si>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</si>
  <si>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</si>
  <si>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</si>
  <si>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</si>
  <si>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</si>
  <si>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</si>
  <si>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</si>
  <si>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</si>
  <si>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</si>
  <si>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</si>
  <si>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</si>
  <si>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</si>
  <si>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</si>
  <si>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</si>
  <si>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</si>
  <si>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</si>
  <si>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</si>
  <si>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</si>
  <si>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</si>
  <si>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</si>
  <si>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</si>
  <si>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</si>
  <si>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</si>
  <si>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</si>
  <si>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</si>
  <si>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</si>
  <si>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</si>
  <si>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</si>
  <si>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</si>
  <si>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</si>
  <si>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</si>
  <si>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</si>
  <si>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</si>
  <si>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</si>
  <si>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</si>
  <si>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</si>
  <si>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</si>
  <si>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</si>
  <si>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</si>
  <si>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</si>
  <si>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</si>
  <si>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</si>
  <si>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</si>
  <si>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</si>
  <si>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</si>
  <si>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</si>
  <si>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</si>
  <si>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</si>
  <si>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</si>
  <si>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</si>
  <si>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</si>
  <si>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</si>
  <si>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</si>
  <si>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</si>
  <si>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</si>
  <si>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</si>
  <si>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</si>
  <si>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</si>
  <si>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</si>
  <si>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</si>
  <si>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</si>
  <si>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</si>
  <si>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</si>
  <si>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</si>
  <si>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</si>
  <si>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</si>
  <si>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</si>
  <si>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</si>
  <si>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</si>
  <si>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</si>
  <si>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</si>
  <si>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</si>
  <si>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</si>
  <si>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</si>
  <si>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</si>
  <si>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</si>
  <si>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</si>
  <si>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</si>
  <si>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</si>
  <si>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</si>
  <si>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</si>
  <si>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</si>
  <si>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</si>
  <si>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</si>
  <si>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</si>
  <si>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</si>
  <si>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</si>
  <si>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</si>
  <si>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</si>
  <si>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</si>
  <si>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</si>
  <si>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</si>
  <si>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</si>
  <si>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</si>
  <si>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</si>
  <si>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</si>
  <si>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</si>
  <si>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</si>
  <si>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</si>
  <si>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</si>
  <si>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</si>
  <si>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</si>
  <si>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</si>
  <si>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</si>
  <si>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</si>
  <si>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</si>
  <si>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</si>
  <si>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</si>
  <si>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</si>
  <si>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</si>
  <si>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</si>
  <si>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</si>
  <si>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</si>
  <si>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</si>
  <si>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</si>
  <si>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</si>
  <si>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</si>
  <si>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</si>
  <si>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</si>
  <si>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</si>
  <si>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</si>
  <si>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</si>
  <si>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</si>
  <si>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</si>
  <si>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</si>
  <si>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</si>
  <si>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</si>
  <si>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</si>
  <si>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</si>
  <si>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</si>
  <si>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</si>
  <si>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</si>
  <si>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</si>
  <si>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</si>
  <si>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</si>
  <si>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</si>
  <si>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</si>
  <si>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</si>
  <si>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</si>
  <si>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</si>
  <si>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</si>
  <si>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</si>
  <si>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</si>
  <si>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</si>
  <si>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</si>
  <si>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</si>
  <si>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</si>
  <si>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</si>
  <si>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</si>
  <si>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</si>
  <si>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</si>
  <si>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</si>
  <si>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</si>
  <si>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</si>
  <si>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</si>
  <si>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</si>
  <si>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</si>
  <si>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</si>
  <si>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</si>
  <si>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</si>
  <si>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</si>
  <si>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</si>
  <si>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</si>
  <si>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</si>
  <si>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</si>
  <si>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</si>
  <si>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</si>
  <si>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</si>
  <si>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</si>
  <si>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</si>
  <si>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</si>
  <si>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</si>
  <si>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</si>
  <si>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</si>
  <si>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</si>
  <si>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</si>
  <si>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</si>
  <si>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</si>
  <si>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</si>
  <si>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</si>
  <si>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</si>
  <si>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</si>
  <si>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</si>
  <si>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</si>
  <si>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</si>
  <si>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</si>
  <si>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</si>
  <si>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</si>
  <si>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</si>
  <si>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</si>
  <si>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</si>
  <si>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</si>
  <si>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</si>
  <si>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</si>
  <si>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</si>
  <si>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</si>
  <si>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</si>
  <si>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</si>
  <si>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</si>
  <si>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</si>
  <si>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</si>
  <si>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</si>
  <si>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</si>
  <si>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</si>
  <si>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</si>
  <si>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</si>
  <si>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</si>
  <si>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</si>
  <si>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</si>
  <si>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</si>
  <si>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</si>
  <si>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</si>
  <si>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</si>
  <si>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</si>
  <si>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</si>
  <si>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</si>
  <si>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</si>
  <si>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</si>
  <si>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</si>
  <si>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</si>
  <si>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</si>
  <si>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</si>
  <si>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</si>
  <si>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</si>
  <si>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</si>
  <si>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</si>
  <si>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</si>
  <si>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</si>
  <si>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</si>
  <si>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</si>
  <si>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</si>
  <si>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</si>
  <si>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</si>
  <si>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</si>
  <si>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</si>
  <si>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</si>
  <si>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</si>
  <si>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</si>
  <si>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</si>
  <si>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</si>
  <si>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</si>
  <si>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</si>
  <si>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</si>
  <si>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</si>
  <si>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</si>
  <si>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</si>
  <si>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</si>
  <si>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</si>
  <si>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</si>
  <si>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</si>
  <si>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</si>
  <si>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</si>
  <si>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</si>
  <si>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</si>
  <si>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</si>
  <si>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</si>
  <si>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</si>
  <si>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</si>
  <si>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</si>
  <si>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</si>
  <si>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</si>
  <si>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</si>
  <si>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</si>
  <si>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</si>
  <si>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</si>
  <si>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</si>
  <si>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</si>
  <si>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</si>
  <si>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</si>
  <si>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</si>
  <si>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</si>
  <si>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</si>
  <si>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</si>
  <si>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</si>
  <si>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</si>
  <si>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</si>
  <si>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</si>
  <si>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</si>
  <si>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</si>
  <si>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</si>
  <si>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</si>
  <si>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</si>
  <si>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</si>
  <si>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</si>
  <si>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</si>
  <si>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</si>
  <si>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</si>
  <si>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</si>
  <si>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</si>
  <si>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</si>
  <si>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</si>
  <si>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</si>
  <si>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</si>
  <si>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</si>
  <si>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</si>
  <si>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</si>
  <si>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</si>
  <si>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</si>
  <si>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</si>
  <si>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</si>
  <si>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</si>
  <si>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</si>
  <si>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</si>
  <si>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</si>
  <si>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</si>
  <si>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</si>
  <si>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</si>
  <si>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</si>
  <si>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</si>
  <si>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</si>
  <si>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</si>
  <si>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</si>
  <si>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</si>
  <si>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</si>
  <si>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</si>
  <si>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</si>
  <si>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</si>
  <si>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</si>
  <si>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</si>
  <si>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</si>
  <si>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</si>
  <si>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</si>
  <si>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</si>
  <si>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</si>
  <si>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</si>
  <si>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</si>
  <si>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</si>
  <si>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</si>
  <si>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</si>
  <si>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</si>
  <si>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</si>
  <si>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</si>
  <si>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</si>
  <si>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</si>
  <si>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</si>
  <si>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</si>
  <si>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</si>
  <si>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</si>
  <si>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</si>
  <si>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</si>
  <si>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</si>
  <si>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</si>
  <si>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</si>
  <si>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</si>
  <si>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</si>
  <si>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</si>
  <si>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</si>
  <si>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</si>
  <si>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</si>
  <si>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</si>
  <si>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</si>
  <si>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</si>
  <si>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</si>
  <si>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</si>
  <si>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</si>
  <si>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</si>
  <si>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</si>
  <si>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</si>
  <si>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</si>
  <si>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</si>
  <si>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</si>
  <si>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</si>
  <si>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</si>
  <si>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</si>
  <si>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</si>
  <si>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</si>
  <si>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</si>
  <si>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</si>
  <si>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</si>
  <si>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</si>
  <si>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</si>
  <si>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</si>
  <si>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</si>
  <si>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</si>
  <si>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</si>
  <si>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</si>
  <si>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</si>
  <si>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</si>
  <si>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</si>
  <si>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</si>
  <si>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</si>
  <si>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</si>
  <si>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</si>
  <si>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</si>
  <si>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</si>
  <si>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</si>
  <si>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</si>
  <si>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</si>
  <si>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</si>
  <si>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</si>
  <si>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</si>
  <si>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</si>
  <si>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</si>
  <si>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</si>
  <si>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</si>
  <si>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</si>
  <si>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</si>
  <si>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</si>
  <si>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</si>
  <si>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</si>
  <si>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</si>
  <si>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</si>
  <si>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</si>
  <si>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</si>
  <si>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</si>
  <si>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</si>
  <si>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</si>
  <si>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</si>
  <si>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</si>
  <si>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</si>
  <si>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</si>
  <si>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</si>
  <si>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</si>
  <si>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</si>
  <si>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</si>
  <si>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</si>
  <si>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</si>
  <si>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</si>
  <si>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</si>
  <si>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</si>
  <si>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</si>
  <si>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</si>
  <si>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</si>
  <si>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</si>
  <si>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</si>
  <si>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</si>
  <si>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</si>
  <si>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</si>
  <si>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</si>
  <si>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</si>
  <si>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</si>
  <si>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</si>
  <si>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</si>
  <si>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</si>
  <si>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</si>
  <si>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</si>
  <si>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</si>
  <si>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</si>
  <si>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</si>
  <si>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</si>
  <si>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</si>
  <si>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</si>
  <si>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</si>
  <si>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</si>
  <si>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</si>
  <si>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</si>
  <si>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</si>
  <si>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</si>
  <si>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</si>
  <si>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</si>
  <si>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</si>
  <si>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</si>
  <si>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</si>
  <si>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</si>
  <si>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</si>
  <si>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</si>
  <si>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</si>
  <si>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</si>
  <si>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</si>
  <si>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</si>
  <si>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</si>
  <si>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</si>
  <si>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</si>
  <si>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</si>
  <si>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</si>
  <si>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</si>
  <si>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</si>
  <si>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</si>
  <si>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</si>
  <si>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</si>
  <si>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</si>
  <si>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</si>
  <si>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</si>
  <si>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</si>
  <si>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</si>
  <si>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</si>
  <si>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</si>
  <si>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</si>
  <si>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</si>
  <si>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</si>
  <si>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</si>
  <si>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</si>
  <si>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</si>
  <si>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</si>
  <si>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</si>
  <si>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</si>
  <si>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</si>
  <si>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</si>
  <si>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</si>
  <si>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</si>
  <si>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</si>
  <si>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</si>
  <si>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</si>
  <si>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</si>
  <si>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</si>
  <si>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</si>
  <si>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</si>
  <si>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</si>
  <si>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</si>
  <si>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</si>
  <si>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</si>
  <si>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</si>
  <si>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</si>
  <si>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</si>
  <si>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</si>
  <si>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</si>
  <si>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</si>
  <si>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</si>
  <si>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</si>
  <si>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</si>
  <si>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</si>
  <si>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</si>
  <si>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</si>
  <si>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</si>
  <si>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</si>
  <si>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</si>
  <si>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</si>
  <si>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</si>
  <si>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</si>
  <si>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</si>
  <si>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</si>
  <si>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</si>
  <si>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</si>
  <si>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</si>
  <si>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</si>
  <si>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</si>
  <si>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</si>
  <si>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</si>
  <si>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</si>
  <si>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</si>
  <si>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</si>
  <si>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</si>
  <si>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</si>
  <si>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</si>
  <si>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</si>
  <si>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</si>
  <si>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</si>
  <si>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</si>
  <si>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</si>
  <si>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</si>
  <si>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</si>
  <si>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</si>
  <si>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</si>
  <si>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</si>
  <si>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</si>
  <si>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</si>
  <si>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</si>
  <si>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</si>
  <si>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</si>
  <si>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</si>
  <si>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</si>
  <si>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</si>
  <si>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</si>
  <si>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</si>
  <si>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</si>
  <si>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</si>
  <si>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</si>
  <si>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</si>
  <si>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</si>
  <si>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</si>
  <si>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</si>
  <si>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</si>
  <si>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</si>
  <si>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</si>
  <si>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</si>
  <si>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</si>
  <si>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</si>
  <si>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</si>
  <si>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</si>
  <si>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</si>
  <si>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</si>
  <si>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</si>
  <si>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</si>
  <si>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</si>
  <si>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</si>
  <si>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</si>
  <si>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</si>
  <si>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</si>
  <si>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</si>
  <si>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</si>
  <si>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</si>
  <si>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</si>
  <si>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</si>
  <si>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</si>
  <si>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</si>
  <si>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</si>
  <si>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</si>
  <si>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</si>
  <si>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</si>
  <si>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</si>
  <si>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</si>
  <si>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</si>
  <si>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</si>
  <si>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</si>
  <si>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</si>
  <si>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</si>
  <si>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</si>
  <si>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</si>
  <si>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</si>
  <si>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</si>
  <si>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</si>
  <si>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</si>
  <si>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</si>
  <si>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</si>
  <si>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</si>
  <si>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</si>
  <si>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</si>
  <si>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</si>
  <si>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</si>
  <si>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</si>
  <si>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</si>
  <si>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</si>
  <si>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</si>
  <si>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</si>
  <si>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</si>
  <si>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</si>
  <si>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</si>
  <si>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</si>
  <si>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</si>
  <si>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</si>
  <si>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</si>
  <si>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</si>
  <si>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</si>
  <si>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</si>
  <si>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</si>
  <si>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</si>
  <si>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</si>
  <si>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</si>
  <si>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</si>
  <si>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</si>
  <si>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</si>
  <si>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</si>
  <si>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</si>
  <si>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</si>
  <si>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</si>
  <si>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</si>
  <si>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</si>
  <si>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</si>
  <si>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</si>
  <si>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</si>
  <si>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</si>
  <si>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</si>
  <si>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</si>
  <si>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</si>
  <si>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</si>
  <si>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</si>
  <si>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</si>
  <si>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</si>
  <si>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</si>
  <si>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</si>
  <si>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</si>
  <si>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</si>
  <si>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</si>
  <si>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</si>
  <si>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</si>
  <si>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</si>
  <si>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</si>
  <si>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</si>
  <si>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</si>
  <si>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</si>
  <si>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</si>
  <si>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</si>
  <si>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</si>
  <si>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</si>
  <si>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</si>
  <si>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</si>
  <si>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</si>
  <si>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</si>
  <si>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</si>
  <si>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</si>
  <si>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</si>
  <si>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</si>
  <si>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</si>
  <si>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</si>
  <si>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</si>
  <si>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</si>
  <si>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</si>
  <si>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</si>
  <si>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</si>
  <si>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</si>
  <si>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</si>
  <si>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</si>
  <si>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</si>
  <si>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</si>
  <si>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</si>
  <si>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</si>
  <si>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</si>
  <si>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</si>
  <si>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</si>
  <si>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</si>
  <si>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</si>
  <si>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</si>
  <si>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</si>
  <si>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</si>
  <si>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</si>
  <si>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</si>
  <si>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</si>
  <si>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</si>
  <si>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</si>
  <si>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</si>
  <si>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</si>
  <si>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</si>
  <si>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</si>
  <si>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</si>
  <si>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</si>
  <si>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</si>
  <si>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</si>
  <si>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</si>
  <si>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</si>
  <si>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</si>
  <si>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</si>
  <si>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</si>
  <si>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</si>
  <si>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</si>
  <si>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</si>
  <si>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</si>
  <si>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</si>
  <si>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</si>
  <si>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</si>
  <si>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</si>
  <si>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</si>
  <si>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</si>
  <si>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</si>
  <si>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</si>
  <si>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</si>
  <si>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</si>
  <si>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</si>
  <si>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</si>
  <si>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</si>
  <si>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</si>
  <si>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</si>
  <si>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</si>
  <si>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</si>
  <si>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</si>
  <si>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</si>
  <si>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</si>
  <si>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</si>
  <si>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</si>
  <si>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</si>
  <si>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</si>
  <si>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</si>
  <si>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</si>
  <si>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</si>
  <si>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</si>
  <si>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</si>
  <si>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</si>
  <si>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</si>
  <si>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</si>
  <si>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</si>
  <si>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</si>
  <si>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</si>
  <si>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</si>
  <si>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</si>
  <si>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</si>
  <si>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</si>
  <si>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</si>
  <si>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</si>
  <si>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</si>
  <si>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</si>
  <si>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</si>
  <si>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</si>
  <si>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</si>
  <si>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</si>
  <si>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</si>
  <si>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</si>
  <si>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</si>
  <si>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</si>
  <si>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</si>
  <si>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</si>
  <si>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</si>
  <si>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</si>
  <si>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</si>
  <si>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</si>
  <si>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</si>
  <si>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</si>
  <si>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</si>
  <si>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</si>
  <si>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</si>
  <si>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</si>
  <si>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</si>
  <si>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</si>
  <si>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</si>
  <si>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</si>
  <si>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</si>
  <si>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</si>
  <si>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</si>
  <si>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</si>
  <si>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</si>
  <si>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</si>
  <si>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</si>
  <si>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</si>
  <si>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</si>
  <si>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</si>
  <si>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</si>
  <si>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</si>
  <si>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</si>
  <si>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</si>
  <si>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</si>
  <si>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</si>
  <si>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</si>
  <si>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</si>
  <si>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</si>
  <si>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</si>
  <si>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</si>
  <si>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</si>
  <si>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</si>
  <si>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</si>
  <si>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</si>
  <si>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</si>
  <si>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</si>
  <si>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</si>
  <si>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</si>
  <si>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</si>
  <si>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</si>
  <si>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</si>
  <si>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</si>
  <si>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</si>
  <si>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</si>
  <si>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</si>
  <si>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</si>
  <si>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</si>
  <si>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</si>
  <si>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</si>
  <si>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</si>
  <si>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</si>
  <si>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</si>
  <si>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</si>
  <si>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</si>
  <si>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</si>
  <si>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</si>
  <si>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</si>
  <si>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</si>
  <si>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</si>
  <si>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</si>
  <si>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</si>
  <si>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</si>
  <si>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</si>
  <si>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</si>
  <si>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</si>
  <si>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</si>
  <si>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</si>
  <si>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</si>
  <si>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</si>
  <si>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</si>
  <si>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</si>
  <si>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</si>
  <si>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</si>
  <si>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</si>
  <si>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</si>
  <si>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</si>
  <si>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</si>
  <si>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</si>
  <si>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</si>
  <si>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</si>
  <si>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</si>
  <si>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</si>
  <si>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</si>
  <si>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</si>
  <si>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</si>
  <si>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</si>
  <si>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</si>
  <si>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</si>
  <si>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</si>
  <si>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</si>
  <si>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</si>
  <si>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</si>
  <si>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</si>
  <si>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</si>
  <si>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</si>
  <si>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</si>
  <si>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</si>
  <si>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</si>
  <si>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</si>
  <si>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</si>
  <si>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</si>
  <si>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</si>
  <si>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</si>
  <si>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</si>
  <si>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</si>
  <si>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</si>
  <si>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</si>
  <si>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</si>
  <si>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</si>
  <si>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</si>
  <si>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</si>
  <si>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</si>
  <si>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</si>
  <si>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</si>
  <si>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</si>
  <si>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</si>
  <si>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</si>
  <si>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</si>
  <si>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</si>
  <si>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</si>
  <si>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</si>
  <si>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</si>
  <si>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</si>
  <si>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</si>
  <si>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</si>
  <si>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</si>
  <si>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</si>
  <si>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</si>
  <si>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</si>
  <si>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</si>
  <si>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</si>
  <si>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</si>
  <si>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</si>
  <si>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</si>
  <si>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</si>
  <si>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</si>
  <si>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</si>
  <si>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</si>
  <si>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</si>
  <si>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</si>
  <si>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</si>
  <si>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</si>
  <si>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</si>
  <si>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</si>
  <si>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</si>
  <si>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</si>
  <si>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</si>
  <si>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</si>
  <si>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</si>
  <si>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</si>
  <si>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</si>
  <si>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</si>
  <si>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</si>
  <si>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</si>
  <si>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</si>
  <si>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</si>
  <si>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</si>
  <si>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</si>
  <si>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</si>
  <si>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</si>
  <si>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</si>
  <si>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</si>
  <si>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</si>
  <si>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</si>
  <si>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</si>
  <si>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</si>
  <si>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</si>
  <si>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</si>
  <si>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</si>
  <si>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</si>
  <si>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</si>
  <si>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</si>
  <si>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</si>
  <si>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</si>
  <si>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</si>
  <si>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</si>
  <si>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</si>
  <si>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</si>
  <si>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</si>
  <si>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</si>
  <si>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</si>
  <si>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</si>
  <si>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</si>
  <si>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</si>
  <si>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</si>
  <si>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</si>
  <si>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</si>
  <si>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</si>
  <si>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</si>
  <si>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</si>
  <si>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</si>
  <si>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</si>
  <si>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</si>
  <si>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</si>
  <si>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</si>
  <si>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</si>
  <si>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</si>
  <si>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</si>
  <si>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</si>
  <si>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</si>
  <si>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</si>
  <si>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</si>
  <si>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</si>
  <si>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</si>
  <si>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</si>
  <si>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</si>
  <si>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</si>
  <si>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</si>
  <si>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</si>
  <si>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</si>
  <si>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</si>
  <si>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</si>
  <si>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</si>
  <si>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</si>
  <si>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</si>
  <si>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</si>
  <si>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</si>
  <si>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</si>
  <si>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</si>
  <si>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</si>
  <si>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</si>
  <si>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</si>
  <si>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</si>
  <si>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</si>
  <si>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</si>
  <si>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</si>
  <si>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</si>
  <si>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</si>
  <si>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</si>
  <si>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</si>
  <si>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</si>
  <si>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</si>
  <si>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</si>
  <si>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</si>
  <si>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</si>
  <si>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</si>
  <si>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</si>
  <si>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</si>
  <si>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</si>
  <si>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</si>
  <si>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</si>
  <si>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</si>
  <si>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</si>
  <si>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</si>
  <si>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</si>
  <si>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</si>
  <si>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</si>
  <si>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</si>
  <si>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</si>
  <si>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</si>
  <si>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</si>
  <si>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</si>
  <si>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</si>
  <si>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</si>
  <si>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</si>
  <si>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</si>
  <si>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</si>
  <si>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</si>
  <si>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</si>
  <si>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</si>
  <si>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</si>
  <si>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</si>
  <si>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</si>
  <si>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</si>
  <si>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</si>
  <si>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</si>
  <si>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</si>
  <si>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</si>
  <si>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</si>
  <si>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</si>
  <si>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</si>
  <si>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</si>
  <si>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</si>
  <si>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</si>
  <si>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</si>
  <si>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</si>
  <si>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</si>
  <si>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</si>
  <si>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</si>
  <si>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</si>
  <si>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</si>
  <si>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</si>
  <si>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</si>
  <si>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</si>
  <si>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</si>
  <si>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</si>
  <si>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</si>
  <si>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</si>
  <si>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</si>
  <si>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</si>
  <si>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</si>
  <si>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</si>
  <si>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</si>
  <si>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</si>
  <si>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</si>
  <si>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</si>
  <si>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</si>
  <si>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</si>
  <si>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</si>
  <si>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</si>
  <si>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</si>
  <si>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</si>
  <si>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</si>
  <si>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</si>
  <si>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</si>
  <si>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</si>
  <si>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</si>
  <si>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</si>
  <si>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</si>
  <si>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</si>
  <si>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</si>
  <si>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</si>
  <si>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</si>
  <si>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</si>
  <si>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</si>
  <si>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</si>
  <si>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</si>
  <si>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</si>
  <si>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</si>
  <si>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</si>
  <si>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</si>
  <si>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</si>
  <si>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</si>
  <si>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</si>
  <si>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</si>
  <si>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</si>
  <si>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</si>
  <si>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</si>
  <si>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</si>
  <si>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</si>
  <si>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</si>
  <si>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</si>
  <si>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</si>
  <si>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</si>
  <si>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</si>
  <si>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</si>
  <si>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</si>
  <si>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</si>
  <si>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</si>
  <si>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</si>
  <si>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</si>
  <si>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</si>
  <si>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</si>
  <si>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</si>
  <si>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</si>
  <si>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</si>
  <si>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</si>
  <si>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</si>
  <si>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</si>
  <si>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</si>
  <si>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</si>
  <si>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</si>
  <si>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</si>
  <si>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</si>
  <si>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</si>
  <si>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</si>
  <si>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</si>
  <si>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</si>
  <si>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</si>
  <si>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</si>
  <si>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</si>
  <si>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</si>
  <si>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</si>
  <si>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</si>
  <si>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</si>
  <si>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</si>
  <si>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</si>
  <si>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</si>
  <si>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</si>
  <si>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</si>
  <si>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</si>
  <si>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</si>
  <si>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</si>
  <si>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</si>
  <si>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</si>
  <si>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</si>
  <si>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</si>
  <si>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</si>
  <si>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</si>
  <si>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</si>
  <si>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</si>
  <si>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</si>
  <si>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</si>
  <si>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</si>
  <si>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</si>
  <si>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</si>
  <si>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</si>
  <si>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</si>
  <si>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</si>
  <si>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</si>
  <si>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</si>
  <si>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</si>
  <si>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</si>
  <si>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</si>
  <si>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</si>
  <si>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</si>
  <si>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</si>
  <si>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</si>
  <si>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</si>
  <si>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</si>
  <si>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</si>
  <si>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</si>
  <si>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</si>
  <si>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</si>
  <si>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</si>
  <si>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</si>
  <si>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</si>
  <si>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</si>
  <si>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</si>
  <si>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</si>
  <si>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</si>
  <si>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</si>
  <si>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</si>
  <si>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</si>
  <si>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</si>
  <si>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</si>
  <si>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</si>
  <si>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</si>
  <si>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</si>
  <si>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</si>
  <si>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</si>
  <si>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</si>
  <si>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</si>
  <si>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</si>
  <si>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</si>
  <si>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</si>
  <si>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</si>
  <si>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</si>
  <si>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</si>
  <si>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</si>
  <si>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</si>
  <si>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</si>
  <si>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</si>
  <si>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</si>
  <si>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</si>
  <si>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</si>
  <si>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</si>
  <si>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</si>
  <si>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</si>
  <si>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</si>
  <si>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</si>
  <si>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</si>
  <si>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</si>
  <si>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</si>
  <si>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</si>
  <si>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</si>
  <si>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</si>
  <si>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</si>
  <si>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</si>
  <si>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</si>
  <si>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</si>
  <si>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</si>
  <si>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</si>
  <si>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</si>
  <si>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</si>
  <si>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</si>
  <si>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</si>
  <si>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</si>
  <si>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</si>
  <si>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</si>
  <si>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</si>
  <si>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</si>
  <si>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</si>
  <si>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</si>
  <si>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</si>
  <si>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</si>
  <si>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</si>
  <si>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</si>
  <si>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</si>
  <si>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</si>
  <si>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</si>
  <si>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</si>
  <si>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</si>
  <si>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</si>
  <si>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</si>
  <si>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</si>
  <si>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</si>
  <si>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</si>
  <si>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</si>
  <si>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</si>
  <si>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</si>
  <si>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</si>
  <si>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</si>
  <si>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</si>
  <si>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</si>
  <si>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</si>
  <si>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</si>
  <si>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</si>
  <si>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</si>
  <si>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</si>
  <si>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</si>
  <si>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</si>
  <si>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</si>
  <si>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</si>
  <si>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</si>
  <si>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</si>
  <si>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</si>
  <si>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</si>
  <si>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</si>
  <si>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</si>
  <si>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</si>
  <si>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</si>
  <si>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</si>
  <si>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</si>
  <si>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</si>
  <si>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</si>
  <si>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</si>
  <si>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</si>
  <si>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</si>
  <si>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</si>
  <si>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</si>
  <si>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</si>
  <si>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</si>
  <si>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</si>
  <si>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</si>
  <si>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</si>
  <si>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</si>
  <si>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</si>
  <si>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</si>
  <si>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</si>
  <si>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</si>
  <si>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</si>
  <si>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</si>
  <si>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</si>
  <si>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</si>
  <si>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</si>
  <si>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</si>
  <si>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</si>
  <si>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</si>
  <si>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</si>
  <si>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</si>
  <si>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</si>
  <si>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</si>
  <si>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</si>
  <si>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</si>
  <si>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</si>
  <si>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</si>
  <si>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</si>
  <si>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</si>
  <si>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</si>
  <si>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</si>
  <si>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</si>
  <si>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</si>
  <si>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</si>
  <si>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</si>
  <si>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</si>
  <si>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</si>
  <si>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</si>
  <si>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</si>
  <si>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</si>
  <si>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</si>
  <si>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</si>
  <si>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</si>
  <si>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</si>
  <si>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</si>
  <si>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</si>
  <si>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</si>
  <si>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</si>
  <si>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</si>
  <si>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</si>
  <si>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</si>
  <si>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</si>
  <si>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</si>
  <si>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</si>
  <si>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</si>
  <si>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</si>
  <si>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</si>
  <si>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</si>
  <si>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</si>
  <si>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</si>
  <si>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</si>
  <si>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</si>
  <si>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</si>
  <si>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</si>
  <si>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</si>
  <si>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</si>
  <si>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</si>
  <si>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</si>
  <si>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</si>
  <si>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</si>
  <si>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</si>
  <si>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</si>
  <si>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</si>
  <si>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</si>
  <si>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</si>
  <si>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</si>
  <si>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</si>
  <si>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</si>
  <si>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</si>
  <si>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</si>
  <si>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</si>
  <si>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</si>
  <si>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</si>
  <si>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</si>
  <si>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</si>
  <si>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</si>
  <si>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</si>
  <si>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</si>
  <si>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</si>
  <si>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</si>
  <si>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</si>
  <si>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</si>
  <si>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</si>
  <si>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</si>
  <si>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</si>
  <si>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</si>
  <si>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</si>
  <si>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</si>
  <si>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</si>
  <si>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</si>
  <si>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</si>
  <si>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</si>
  <si>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</si>
  <si>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</si>
  <si>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</si>
  <si>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</si>
  <si>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</si>
  <si>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</si>
  <si>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</si>
  <si>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</si>
  <si>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</si>
  <si>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</si>
  <si>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</si>
  <si>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</si>
  <si>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</si>
  <si>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</si>
  <si>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</si>
  <si>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</si>
  <si>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</si>
  <si>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</si>
  <si>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</si>
  <si>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</si>
  <si>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</si>
  <si>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</si>
  <si>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</si>
  <si>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</si>
  <si>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</si>
  <si>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</si>
  <si>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</si>
  <si>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</si>
  <si>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</si>
  <si>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</si>
  <si>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</si>
  <si>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</si>
  <si>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</si>
  <si>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</si>
  <si>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</si>
  <si>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</si>
  <si>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</si>
  <si>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</si>
  <si>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</si>
  <si>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</si>
  <si>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</si>
  <si>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</si>
  <si>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</si>
  <si>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</si>
  <si>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</si>
  <si>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</si>
  <si>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</si>
  <si>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</si>
  <si>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</si>
  <si>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</si>
  <si>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</si>
  <si>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</si>
  <si>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</si>
  <si>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</si>
  <si>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</si>
  <si>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</si>
  <si>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</si>
  <si>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</si>
  <si>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</si>
  <si>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</si>
  <si>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</si>
  <si>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</si>
  <si>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</si>
  <si>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</si>
  <si>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</si>
  <si>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</si>
  <si>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</si>
  <si>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</si>
  <si>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</si>
  <si>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</si>
  <si>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</si>
  <si>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</si>
  <si>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</si>
  <si>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</si>
  <si>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</si>
  <si>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</si>
  <si>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</si>
  <si>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</si>
  <si>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</si>
  <si>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</si>
  <si>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</si>
  <si>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</si>
  <si>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</si>
  <si>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</si>
  <si>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</si>
  <si>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</si>
  <si>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</si>
  <si>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</si>
  <si>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</si>
  <si>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</si>
  <si>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</si>
  <si>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</si>
  <si>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</si>
  <si>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</si>
  <si>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</si>
  <si>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</si>
  <si>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</si>
  <si>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</si>
  <si>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</si>
  <si>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</si>
  <si>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</si>
  <si>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</si>
  <si>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</si>
  <si>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</si>
  <si>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</si>
  <si>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</si>
  <si>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</si>
  <si>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</si>
  <si>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</si>
  <si>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</si>
  <si>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</si>
  <si>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</si>
  <si>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</si>
  <si>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</si>
  <si>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</si>
  <si>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</si>
  <si>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</si>
  <si>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</si>
  <si>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</si>
  <si>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</si>
  <si>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</si>
  <si>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</si>
  <si>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</si>
  <si>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</si>
  <si>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</si>
  <si>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</si>
  <si>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</si>
  <si>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</si>
  <si>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</si>
  <si>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</si>
  <si>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</si>
  <si>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</si>
  <si>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</si>
  <si>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</si>
  <si>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</si>
  <si>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</si>
  <si>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</si>
  <si>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</si>
  <si>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</si>
  <si>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</si>
  <si>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</si>
  <si>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</si>
  <si>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</si>
  <si>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</si>
  <si>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</si>
  <si>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</si>
  <si>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</si>
  <si>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</si>
  <si>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</si>
  <si>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</si>
  <si>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</si>
  <si>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</si>
  <si>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</si>
  <si>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</si>
  <si>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</si>
  <si>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</si>
  <si>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</si>
  <si>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</si>
  <si>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</si>
  <si>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</si>
  <si>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</si>
  <si>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</si>
  <si>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</si>
  <si>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</si>
  <si>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</si>
  <si>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</si>
  <si>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</si>
  <si>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</si>
  <si>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</si>
  <si>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</si>
  <si>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</si>
  <si>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</si>
  <si>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</si>
  <si>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</si>
  <si>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</si>
  <si>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</si>
  <si>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</si>
  <si>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</si>
  <si>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</si>
  <si>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</si>
  <si>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</si>
  <si>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</si>
  <si>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</si>
  <si>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</si>
  <si>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</si>
  <si>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</si>
  <si>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</si>
  <si>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</si>
  <si>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</si>
  <si>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</si>
  <si>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</si>
  <si>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</si>
  <si>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</si>
  <si>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</si>
  <si>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</si>
  <si>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</si>
  <si>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</si>
  <si>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</si>
  <si>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</si>
  <si>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</si>
  <si>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</si>
  <si>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</si>
  <si>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</si>
  <si>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</si>
  <si>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</si>
  <si>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</si>
  <si>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</si>
  <si>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</si>
  <si>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</si>
  <si>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</si>
  <si>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</si>
  <si>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</si>
  <si>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</si>
  <si>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</si>
  <si>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</si>
  <si>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</si>
  <si>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</si>
  <si>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</si>
  <si>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</si>
  <si>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</si>
  <si>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</si>
  <si>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</si>
  <si>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</si>
  <si>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</si>
  <si>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</si>
  <si>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</si>
  <si>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</si>
  <si>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</si>
  <si>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</si>
  <si>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</si>
  <si>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</si>
  <si>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</si>
  <si>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</si>
  <si>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</si>
  <si>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</si>
  <si>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</si>
  <si>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</si>
  <si>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</si>
  <si>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</si>
  <si>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</si>
  <si>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</si>
  <si>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</si>
  <si>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</si>
  <si>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</si>
  <si>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</si>
  <si>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</si>
  <si>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</si>
  <si>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</si>
  <si>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</si>
  <si>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</si>
  <si>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</si>
  <si>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</si>
  <si>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</si>
  <si>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</si>
  <si>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</si>
  <si>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</si>
  <si>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</si>
  <si>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</si>
  <si>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</si>
  <si>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</si>
  <si>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</si>
  <si>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</si>
  <si>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</si>
  <si>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</si>
  <si>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</si>
  <si>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</si>
  <si>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</si>
  <si>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</si>
  <si>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</si>
  <si>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</si>
  <si>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</si>
  <si>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</si>
  <si>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</si>
  <si>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</si>
  <si>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</si>
  <si>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</si>
  <si>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</si>
  <si>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</si>
  <si>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</si>
  <si>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</si>
  <si>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</si>
  <si>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</si>
  <si>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</si>
  <si>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</si>
  <si>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</si>
  <si>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</si>
  <si>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</si>
  <si>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</si>
  <si>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</si>
  <si>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</si>
  <si>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</si>
  <si>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</si>
  <si>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</si>
  <si>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</si>
  <si>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</si>
  <si>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</si>
  <si>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</si>
  <si>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</si>
  <si>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</si>
  <si>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</si>
  <si>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</si>
  <si>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</si>
  <si>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</si>
  <si>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</si>
  <si>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</si>
  <si>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</si>
  <si>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</si>
  <si>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</si>
  <si>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</si>
  <si>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</si>
  <si>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</si>
  <si>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</si>
  <si>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</si>
  <si>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</si>
  <si>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</si>
  <si>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</si>
  <si>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</si>
  <si>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</si>
  <si>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</si>
  <si>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</si>
  <si>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</si>
  <si>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</si>
  <si>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</si>
  <si>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</si>
  <si>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</si>
  <si>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</si>
  <si>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</si>
  <si>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</si>
  <si>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</si>
  <si>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</si>
  <si>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</si>
  <si>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</si>
  <si>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</si>
  <si>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</si>
  <si>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</si>
  <si>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</si>
  <si>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</si>
  <si>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</si>
  <si>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</si>
  <si>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</si>
  <si>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</si>
  <si>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</si>
  <si>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</si>
  <si>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</si>
  <si>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</si>
  <si>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</si>
  <si>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</si>
  <si>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</si>
  <si>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</si>
  <si>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</si>
  <si>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</si>
  <si>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</si>
  <si>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</si>
  <si>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</si>
  <si>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</si>
  <si>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</si>
  <si>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</si>
  <si>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</si>
  <si>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</si>
  <si>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</si>
  <si>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</si>
  <si>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</si>
  <si>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</si>
  <si>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</si>
  <si>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</si>
  <si>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</si>
  <si>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</si>
  <si>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</si>
  <si>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</si>
  <si>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</si>
  <si>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</si>
  <si>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</si>
  <si>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</si>
  <si>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</si>
  <si>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</si>
  <si>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</si>
  <si>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</si>
  <si>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</si>
  <si>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</si>
  <si>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</si>
  <si>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</si>
  <si>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</si>
  <si>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</si>
  <si>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</si>
  <si>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</si>
  <si>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</si>
  <si>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</si>
  <si>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</si>
  <si>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</si>
  <si>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</si>
  <si>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</si>
  <si>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</si>
  <si>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</si>
  <si>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</si>
  <si>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</si>
  <si>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</si>
  <si>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</si>
  <si>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</si>
  <si>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</si>
  <si>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</si>
  <si>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</si>
  <si>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</si>
  <si>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</si>
  <si>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</si>
  <si>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</si>
  <si>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</si>
  <si>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</si>
  <si>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</si>
  <si>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</si>
  <si>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</si>
  <si>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</si>
  <si>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</si>
  <si>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</si>
  <si>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</si>
  <si>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</si>
  <si>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</si>
  <si>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</si>
  <si>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</si>
  <si>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</si>
  <si>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</si>
  <si>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</si>
  <si>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</si>
  <si>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</si>
  <si>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</si>
  <si>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</si>
  <si>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</si>
  <si>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</si>
  <si>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</si>
  <si>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</si>
  <si>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</si>
  <si>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</si>
  <si>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</si>
  <si>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</si>
  <si>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</si>
  <si>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</si>
  <si>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</si>
  <si>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</si>
  <si>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</si>
  <si>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</si>
  <si>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</si>
  <si>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</si>
  <si>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</si>
  <si>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</si>
  <si>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</si>
  <si>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</si>
  <si>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</si>
  <si>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</si>
  <si>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</si>
  <si>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</si>
  <si>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</si>
  <si>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</si>
  <si>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</si>
  <si>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</si>
  <si>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</si>
  <si>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</si>
  <si>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</si>
  <si>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</si>
  <si>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</si>
  <si>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</si>
  <si>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</si>
  <si>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</si>
  <si>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</si>
  <si>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</si>
  <si>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</si>
  <si>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</si>
  <si>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</si>
  <si>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</si>
  <si>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</si>
  <si>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</si>
  <si>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</si>
  <si>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</si>
  <si>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</si>
  <si>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</si>
  <si>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</si>
  <si>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</si>
  <si>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</si>
  <si>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</si>
  <si>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</si>
  <si>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</si>
  <si>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</si>
  <si>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</si>
  <si>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</si>
  <si>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</si>
  <si>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</si>
  <si>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</si>
  <si>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</si>
  <si>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</si>
  <si>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</si>
  <si>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</si>
  <si>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</si>
  <si>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</si>
  <si>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</si>
  <si>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</si>
  <si>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</si>
  <si>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</si>
  <si>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</si>
  <si>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</si>
  <si>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</si>
  <si>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</si>
  <si>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</si>
  <si>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</si>
  <si>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</si>
  <si>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</si>
  <si>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</si>
  <si>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</si>
  <si>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</si>
  <si>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</si>
  <si>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</si>
  <si>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</si>
  <si>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</si>
  <si>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</si>
  <si>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</si>
  <si>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</si>
  <si>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</si>
  <si>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</si>
  <si>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</si>
  <si>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</si>
  <si>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</si>
  <si>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</si>
  <si>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</si>
  <si>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</si>
  <si>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</si>
  <si>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</si>
  <si>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</si>
  <si>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</si>
  <si>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</si>
  <si>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</si>
  <si>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</si>
  <si>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</si>
  <si>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</si>
  <si>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</si>
  <si>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</si>
  <si>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</si>
  <si>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</si>
  <si>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</si>
  <si>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</si>
  <si>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</si>
  <si>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</si>
  <si>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</si>
  <si>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</si>
  <si>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</si>
  <si>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</si>
  <si>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</si>
  <si>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</si>
  <si>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</si>
  <si>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</si>
  <si>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</si>
  <si>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</si>
  <si>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</si>
  <si>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</si>
  <si>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</si>
  <si>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</si>
  <si>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</si>
  <si>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</si>
  <si>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</si>
  <si>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</si>
  <si>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</si>
  <si>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</si>
  <si>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</si>
  <si>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</si>
  <si>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</si>
  <si>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</si>
  <si>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</si>
  <si>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</si>
  <si>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</si>
  <si>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</si>
  <si>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</si>
  <si>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</si>
  <si>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</si>
  <si>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</si>
  <si>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</si>
  <si>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</si>
  <si>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</si>
  <si>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</si>
  <si>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</si>
  <si>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</si>
  <si>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</si>
  <si>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</si>
  <si>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</si>
  <si>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</si>
  <si>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</si>
  <si>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</si>
  <si>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</si>
  <si>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</si>
  <si>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</si>
  <si>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</si>
  <si>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</si>
  <si>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</si>
  <si>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</si>
  <si>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</si>
  <si>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</si>
  <si>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</si>
  <si>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</si>
  <si>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</si>
  <si>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</si>
  <si>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</si>
  <si>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</si>
  <si>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</si>
  <si>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</si>
  <si>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</si>
  <si>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</si>
  <si>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</si>
  <si>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</si>
  <si>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</si>
  <si>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</si>
  <si>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</si>
  <si>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</si>
  <si>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</si>
  <si>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</si>
  <si>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</si>
  <si>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</si>
  <si>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</si>
  <si>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</si>
  <si>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</si>
  <si>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</si>
  <si>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</si>
  <si>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</si>
  <si>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</si>
  <si>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</si>
  <si>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</si>
  <si>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</si>
  <si>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</si>
  <si>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</si>
  <si>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</si>
  <si>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</si>
  <si>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</si>
  <si>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</si>
  <si>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</si>
  <si>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</si>
  <si>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</si>
  <si>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</si>
  <si>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</si>
  <si>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</si>
  <si>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</si>
  <si>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</si>
  <si>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</si>
  <si>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</si>
  <si>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</si>
  <si>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</si>
  <si>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</si>
  <si>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</si>
  <si>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</si>
  <si>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</si>
  <si>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</si>
  <si>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</si>
  <si>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</si>
  <si>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</si>
  <si>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</si>
  <si>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</si>
  <si>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</si>
  <si>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</si>
  <si>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</si>
  <si>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</si>
  <si>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</si>
  <si>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</si>
  <si>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</si>
  <si>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</si>
  <si>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</si>
  <si>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</si>
  <si>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</si>
  <si>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</si>
  <si>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</si>
  <si>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</si>
  <si>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</si>
  <si>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</si>
  <si>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</si>
  <si>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</si>
  <si>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</si>
  <si>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</si>
  <si>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</si>
  <si>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</si>
  <si>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</si>
  <si>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</si>
  <si>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</si>
  <si>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</si>
  <si>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</si>
  <si>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</si>
  <si>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</si>
  <si>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</si>
  <si>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</si>
  <si>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</si>
  <si>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</si>
  <si>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</si>
  <si>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</si>
  <si>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</si>
  <si>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</si>
  <si>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</si>
  <si>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</si>
  <si>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</si>
  <si>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</si>
  <si>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</si>
  <si>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</si>
  <si>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</si>
  <si>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</si>
  <si>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</si>
  <si>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</si>
  <si>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</si>
  <si>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</si>
  <si>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</si>
  <si>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</si>
  <si>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</si>
  <si>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</si>
  <si>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</si>
  <si>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</si>
  <si>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</si>
  <si>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</si>
  <si>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</si>
  <si>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</si>
  <si>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</si>
  <si>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</si>
  <si>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</si>
  <si>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</si>
  <si>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</si>
  <si>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</si>
  <si>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</si>
  <si>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</si>
  <si>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</si>
  <si>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</si>
  <si>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</si>
  <si>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</si>
  <si>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</si>
  <si>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</si>
  <si>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</si>
  <si>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</si>
  <si>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</si>
  <si>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</si>
  <si>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</si>
  <si>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</si>
  <si>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</si>
  <si>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</si>
  <si>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</si>
  <si>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</si>
  <si>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</si>
  <si>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</si>
  <si>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</si>
  <si>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</si>
  <si>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</si>
  <si>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</si>
  <si>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</si>
  <si>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</si>
  <si>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</si>
  <si>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</si>
  <si>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</si>
  <si>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</si>
  <si>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</si>
  <si>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</si>
  <si>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</si>
  <si>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</si>
  <si>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</si>
  <si>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</si>
  <si>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</si>
  <si>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</si>
  <si>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</si>
  <si>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</si>
  <si>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</si>
  <si>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</si>
  <si>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</si>
  <si>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</si>
  <si>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</si>
  <si>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</si>
  <si>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</si>
  <si>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</si>
  <si>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</si>
  <si>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</si>
  <si>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</si>
  <si>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</si>
  <si>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</si>
  <si>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</si>
  <si>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</si>
  <si>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</si>
  <si>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</si>
  <si>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</si>
  <si>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</si>
  <si>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</si>
  <si>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</si>
  <si>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</si>
  <si>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</si>
  <si>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</si>
  <si>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</si>
  <si>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</si>
  <si>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</si>
  <si>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</si>
  <si>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</si>
  <si>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</si>
  <si>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</si>
  <si>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</si>
  <si>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</si>
  <si>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</si>
  <si>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</si>
  <si>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</si>
  <si>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</si>
  <si>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</si>
  <si>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</si>
  <si>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</si>
  <si>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</si>
  <si>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</si>
  <si>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</si>
  <si>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</si>
  <si>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</si>
  <si>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</si>
  <si>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</si>
  <si>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</si>
  <si>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</si>
  <si>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</si>
  <si>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</si>
  <si>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</si>
  <si>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</si>
  <si>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</si>
  <si>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</si>
  <si>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</si>
  <si>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</si>
  <si>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</si>
  <si>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</si>
  <si>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</si>
  <si>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</si>
  <si>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</si>
  <si>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</si>
  <si>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</si>
  <si>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</si>
  <si>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</si>
  <si>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</si>
  <si>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</si>
  <si>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</si>
  <si>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</si>
  <si>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</si>
  <si>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</si>
  <si>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</si>
  <si>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</si>
  <si>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</si>
  <si>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</si>
  <si>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</si>
  <si>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</si>
  <si>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</si>
  <si>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</si>
  <si>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</si>
  <si>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</si>
  <si>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</si>
  <si>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</si>
  <si>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</si>
  <si>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</si>
  <si>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</si>
  <si>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</si>
  <si>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</si>
  <si>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</si>
  <si>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</si>
  <si>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</si>
  <si>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</si>
  <si>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</si>
  <si>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</si>
  <si>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</si>
  <si>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</si>
  <si>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</si>
  <si>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</si>
  <si>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</si>
  <si>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</si>
  <si>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</si>
  <si>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</si>
  <si>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</si>
  <si>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</si>
  <si>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</si>
  <si>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</si>
  <si>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</si>
  <si>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</si>
  <si>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</si>
  <si>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</si>
  <si>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</si>
  <si>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</si>
  <si>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</si>
  <si>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</si>
  <si>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</si>
  <si>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</si>
  <si>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</si>
  <si>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</si>
  <si>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</si>
  <si>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</si>
  <si>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</si>
  <si>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</si>
  <si>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</si>
  <si>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</si>
  <si>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</si>
  <si>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</si>
  <si>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</si>
  <si>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</si>
  <si>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</si>
  <si>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</si>
  <si>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</si>
  <si>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</si>
  <si>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</si>
  <si>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</si>
  <si>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</si>
  <si>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</si>
  <si>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</si>
  <si>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</si>
  <si>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</si>
  <si>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</si>
  <si>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</si>
  <si>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</si>
  <si>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</si>
  <si>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</si>
  <si>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</si>
  <si>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</si>
  <si>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</si>
  <si>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</si>
  <si>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</si>
  <si>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</si>
  <si>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</si>
  <si>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</si>
  <si>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</si>
  <si>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</si>
  <si>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</si>
  <si>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</si>
  <si>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</si>
  <si>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</si>
  <si>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</si>
  <si>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</si>
  <si>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</si>
  <si>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</si>
  <si>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</si>
  <si>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</si>
  <si>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</si>
  <si>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</si>
  <si>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</si>
  <si>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</si>
  <si>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</si>
  <si>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</si>
  <si>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</si>
  <si>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</si>
  <si>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</si>
  <si>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</si>
  <si>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</si>
  <si>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</si>
  <si>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</si>
  <si>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</si>
  <si>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</si>
  <si>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</si>
  <si>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</si>
  <si>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</si>
  <si>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</si>
  <si>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</si>
  <si>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</si>
  <si>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</si>
  <si>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</si>
  <si>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</si>
  <si>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</si>
  <si>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</si>
  <si>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</si>
  <si>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</si>
  <si>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</si>
  <si>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</si>
  <si>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</si>
  <si>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</si>
  <si>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</si>
  <si>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</si>
  <si>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</si>
  <si>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</si>
  <si>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</si>
  <si>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</si>
  <si>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</si>
  <si>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</si>
  <si>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</si>
  <si>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</si>
  <si>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</si>
  <si>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</si>
  <si>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</si>
  <si>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</si>
  <si>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</si>
  <si>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</si>
  <si>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</si>
  <si>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</si>
  <si>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</si>
  <si>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</si>
  <si>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</si>
  <si>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</si>
  <si>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</si>
  <si>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</si>
  <si>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</si>
  <si>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</si>
  <si>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</si>
  <si>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</si>
  <si>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</si>
  <si>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</si>
  <si>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</si>
  <si>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</si>
  <si>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</si>
  <si>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</si>
  <si>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</si>
  <si>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</si>
  <si>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</si>
  <si>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</si>
  <si>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</si>
  <si>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</si>
  <si>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</si>
  <si>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</si>
  <si>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</si>
  <si>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</si>
  <si>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</si>
  <si>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</si>
  <si>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</si>
  <si>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</si>
  <si>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</si>
  <si>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</si>
  <si>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</si>
  <si>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</si>
  <si>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</si>
  <si>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</si>
  <si>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</si>
  <si>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</si>
  <si>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</si>
  <si>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</si>
  <si>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</si>
  <si>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</si>
  <si>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</si>
  <si>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</si>
  <si>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</si>
  <si>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</si>
  <si>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</si>
  <si>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</si>
  <si>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</si>
  <si>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</si>
  <si>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</si>
  <si>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</si>
  <si>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</si>
  <si>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</si>
  <si>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</si>
  <si>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</si>
  <si>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</si>
  <si>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</si>
  <si>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</si>
  <si>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</si>
  <si>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</si>
  <si>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</si>
  <si>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</si>
  <si>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</si>
  <si>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</si>
  <si>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</si>
  <si>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</si>
  <si>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</si>
  <si>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</si>
  <si>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</si>
  <si>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</si>
  <si>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</si>
  <si>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</si>
  <si>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</si>
  <si>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</si>
  <si>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</si>
  <si>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</si>
  <si>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</si>
  <si>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</si>
  <si>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</si>
  <si>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</si>
  <si>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</si>
  <si>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</si>
  <si>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</si>
  <si>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</si>
  <si>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</si>
  <si>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</si>
  <si>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</si>
  <si>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</si>
  <si>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</si>
  <si>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</si>
  <si>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</si>
  <si>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</si>
  <si>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</si>
  <si>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</si>
  <si>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</si>
  <si>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</si>
  <si>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</si>
  <si>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</si>
  <si>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</si>
  <si>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</si>
  <si>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</si>
  <si>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</si>
  <si>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</si>
  <si>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</si>
  <si>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</si>
  <si>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</si>
  <si>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</si>
  <si>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</si>
  <si>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</si>
  <si>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</si>
  <si>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</si>
  <si>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</si>
  <si>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</si>
  <si>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</si>
  <si>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</si>
  <si>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</si>
  <si>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</si>
  <si>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</si>
  <si>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</si>
  <si>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</si>
  <si>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</si>
  <si>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</si>
  <si>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</si>
  <si>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</si>
  <si>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</si>
  <si>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</si>
  <si>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</si>
  <si>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</si>
  <si>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</si>
  <si>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</si>
  <si>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</si>
  <si>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</si>
  <si>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</si>
  <si>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</si>
  <si>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</si>
  <si>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</si>
  <si>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</si>
  <si>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</si>
  <si>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</si>
  <si>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</si>
  <si>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</si>
  <si>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</si>
  <si>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</si>
  <si>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</si>
  <si>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</si>
  <si>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</si>
  <si>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</si>
  <si>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</si>
  <si>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</si>
  <si>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</si>
  <si>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</si>
  <si>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</si>
  <si>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</si>
  <si>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</si>
  <si>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</si>
  <si>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</si>
  <si>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</si>
  <si>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</si>
  <si>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</si>
  <si>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</si>
  <si>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</si>
  <si>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</si>
  <si>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</si>
  <si>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</si>
  <si>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</si>
  <si>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</si>
  <si>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</si>
  <si>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</si>
  <si>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</si>
  <si>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</si>
  <si>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</si>
  <si>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</si>
  <si>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</si>
  <si>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</si>
  <si>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</si>
  <si>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</si>
  <si>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</si>
  <si>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</si>
  <si>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</si>
  <si>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</si>
  <si>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</si>
  <si>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</si>
  <si>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</si>
  <si>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</si>
  <si>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</si>
  <si>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</si>
  <si>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</si>
  <si>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</si>
  <si>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</si>
  <si>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</si>
  <si>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</si>
  <si>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</si>
  <si>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</si>
  <si>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</si>
  <si>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</si>
  <si>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</si>
  <si>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</si>
  <si>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</si>
  <si>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</si>
  <si>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</si>
  <si>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</si>
  <si>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</si>
  <si>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</si>
  <si>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</si>
  <si>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</si>
  <si>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</si>
  <si>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</si>
  <si>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</si>
  <si>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</si>
  <si>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</si>
  <si>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</si>
  <si>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</si>
  <si>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</si>
  <si>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</si>
  <si>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</si>
  <si>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</si>
  <si>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</si>
  <si>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</si>
  <si>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</si>
  <si>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</si>
  <si>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</si>
  <si>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</si>
  <si>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</si>
  <si>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</si>
  <si>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</si>
  <si>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</si>
  <si>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</si>
  <si>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</si>
  <si>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</si>
  <si>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</si>
  <si>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</si>
  <si>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</si>
  <si>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</si>
  <si>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</si>
  <si>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</si>
  <si>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</si>
  <si>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</si>
  <si>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</si>
  <si>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</si>
  <si>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</si>
  <si>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</si>
  <si>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</si>
  <si>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</si>
  <si>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</si>
  <si>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</si>
  <si>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</si>
  <si>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</si>
  <si>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</si>
  <si>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</si>
  <si>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</si>
  <si>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</si>
  <si>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</si>
  <si>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</si>
  <si>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</si>
  <si>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</si>
  <si>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</si>
  <si>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</si>
  <si>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</si>
  <si>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</si>
  <si>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</si>
  <si>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</si>
  <si>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</si>
  <si>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</si>
  <si>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</si>
  <si>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</si>
  <si>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</si>
  <si>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</si>
  <si>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</si>
  <si>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</si>
  <si>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</si>
  <si>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</si>
  <si>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</si>
  <si>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</si>
  <si>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</si>
  <si>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</si>
  <si>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</si>
  <si>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</si>
  <si>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</si>
  <si>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</si>
  <si>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</si>
  <si>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</si>
  <si>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</si>
  <si>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</si>
  <si>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</si>
  <si>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</si>
  <si>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</si>
  <si>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</si>
  <si>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</si>
  <si>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</si>
  <si>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</si>
  <si>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</si>
  <si>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</si>
  <si>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</si>
  <si>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</si>
  <si>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</si>
  <si>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</si>
  <si>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</si>
  <si>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</si>
  <si>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</si>
  <si>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</si>
  <si>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</si>
  <si>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</si>
  <si>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</si>
  <si>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</si>
  <si>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</si>
  <si>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</si>
  <si>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</si>
  <si>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</si>
  <si>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</si>
  <si>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</si>
  <si>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</si>
  <si>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</si>
  <si>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</si>
  <si>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</si>
  <si>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</si>
  <si>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</si>
  <si>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</si>
  <si>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</si>
  <si>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</si>
  <si>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</si>
  <si>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</si>
  <si>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</si>
  <si>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</si>
  <si>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</si>
  <si>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</si>
  <si>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</si>
  <si>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</si>
  <si>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</si>
  <si>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</si>
  <si>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</si>
  <si>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</si>
  <si>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</si>
  <si>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</si>
  <si>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</si>
  <si>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</si>
  <si>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</si>
  <si>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</si>
  <si>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</si>
  <si>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</si>
  <si>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</si>
  <si>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</si>
  <si>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</si>
  <si>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</si>
  <si>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</si>
  <si>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</si>
  <si>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</si>
  <si>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</si>
  <si>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</si>
  <si>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</si>
  <si>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</si>
  <si>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</si>
  <si>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</si>
  <si>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</si>
  <si>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</si>
  <si>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</si>
  <si>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</si>
  <si>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</si>
  <si>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</si>
  <si>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</si>
  <si>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</si>
  <si>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</si>
  <si>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</si>
  <si>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</si>
  <si>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</si>
  <si>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</si>
  <si>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</si>
  <si>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</si>
  <si>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</si>
  <si>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</si>
  <si>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</si>
  <si>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</si>
  <si>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</si>
  <si>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</si>
  <si>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</si>
  <si>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</si>
  <si>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</si>
  <si>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</si>
  <si>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</si>
  <si>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</si>
  <si>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</si>
  <si>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</si>
  <si>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</si>
  <si>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</si>
  <si>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</si>
  <si>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</si>
  <si>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</si>
  <si>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</si>
  <si>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</si>
  <si>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</si>
  <si>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</si>
  <si>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</si>
  <si>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</si>
  <si>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</si>
  <si>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</si>
  <si>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</si>
  <si>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</si>
  <si>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</si>
  <si>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</si>
  <si>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</si>
  <si>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</si>
  <si>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</si>
  <si>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</si>
  <si>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</si>
  <si>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</si>
  <si>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</si>
  <si>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</si>
  <si>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</si>
  <si>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</si>
  <si>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</si>
  <si>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</si>
  <si>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</si>
  <si>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</si>
  <si>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</si>
  <si>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</si>
  <si>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</si>
  <si>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</si>
  <si>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</si>
  <si>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</si>
  <si>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</si>
  <si>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</si>
  <si>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</si>
  <si>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</si>
  <si>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</si>
  <si>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</si>
  <si>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</si>
  <si>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</si>
  <si>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</si>
  <si>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</si>
  <si>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</si>
  <si>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</si>
  <si>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</si>
  <si>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</si>
  <si>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</si>
  <si>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</si>
  <si>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</si>
  <si>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</si>
  <si>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</si>
  <si>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</si>
  <si>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</si>
  <si>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</si>
  <si>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</si>
  <si>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</si>
  <si>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</si>
  <si>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</si>
  <si>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</si>
  <si>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</si>
  <si>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</si>
  <si>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</si>
  <si>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</si>
  <si>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</si>
  <si>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</si>
  <si>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</si>
  <si>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</si>
  <si>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</si>
  <si>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</si>
  <si>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</si>
  <si>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</si>
  <si>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</si>
  <si>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</si>
  <si>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</si>
  <si>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</si>
  <si>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</si>
  <si>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</si>
  <si>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</si>
  <si>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</si>
  <si>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</si>
  <si>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</si>
  <si>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</si>
  <si>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</si>
  <si>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</si>
  <si>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</si>
  <si>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</si>
  <si>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</si>
  <si>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</si>
  <si>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</si>
  <si>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</si>
  <si>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</si>
  <si>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</si>
  <si>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</si>
  <si>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</si>
  <si>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</si>
  <si>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</si>
  <si>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</si>
  <si>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</si>
  <si>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</si>
  <si>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</si>
  <si>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</si>
  <si>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</si>
  <si>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</si>
  <si>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</si>
  <si>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</si>
  <si>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</si>
  <si>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</si>
  <si>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</si>
  <si>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</si>
  <si>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</si>
  <si>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</si>
  <si>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</si>
  <si>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</si>
  <si>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</si>
  <si>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</si>
  <si>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</si>
  <si>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</si>
  <si>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</si>
  <si>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</si>
  <si>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</si>
  <si>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</si>
  <si>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</si>
  <si>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</si>
  <si>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</si>
  <si>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</si>
  <si>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</si>
  <si>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</si>
  <si>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</si>
  <si>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</si>
  <si>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</si>
  <si>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</si>
  <si>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</si>
  <si>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</si>
  <si>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</si>
  <si>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</si>
  <si>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</si>
  <si>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</si>
  <si>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</si>
  <si>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</si>
  <si>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</si>
  <si>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</si>
  <si>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</si>
  <si>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</si>
  <si>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</si>
  <si>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</si>
  <si>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</si>
  <si>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</si>
  <si>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</si>
  <si>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</si>
  <si>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</si>
  <si>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</si>
  <si>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</si>
  <si>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</si>
  <si>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</si>
  <si>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</si>
  <si>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</si>
  <si>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</si>
  <si>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</si>
  <si>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</si>
  <si>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</si>
  <si>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</si>
  <si>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</si>
  <si>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</si>
  <si>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</si>
  <si>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</si>
  <si>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</si>
  <si>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</si>
  <si>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</si>
  <si>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</si>
  <si>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</si>
  <si>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</si>
  <si>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</si>
  <si>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</si>
  <si>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</si>
  <si>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</si>
  <si>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</si>
  <si>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</si>
  <si>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</si>
  <si>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</si>
  <si>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</si>
  <si>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</si>
  <si>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</si>
  <si>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</si>
  <si>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</si>
  <si>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</si>
  <si>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</si>
  <si>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</si>
  <si>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</si>
  <si>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</si>
  <si>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</si>
  <si>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</si>
  <si>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</si>
  <si>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</si>
  <si>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</si>
  <si>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</si>
  <si>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</si>
  <si>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</si>
  <si>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</si>
  <si>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</si>
  <si>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</si>
  <si>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</si>
  <si>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</si>
  <si>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</si>
  <si>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</si>
  <si>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</si>
  <si>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</si>
  <si>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</si>
  <si>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</si>
  <si>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</si>
  <si>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</si>
  <si>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</si>
  <si>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</si>
  <si>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</si>
  <si>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</si>
  <si>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</si>
  <si>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</si>
  <si>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</si>
  <si>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</si>
  <si>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</si>
  <si>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</si>
  <si>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</si>
  <si>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</si>
  <si>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</si>
  <si>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</si>
  <si>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</si>
  <si>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</si>
  <si>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</si>
  <si>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</si>
  <si>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</si>
  <si>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</si>
  <si>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</si>
  <si>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</si>
  <si>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</si>
  <si>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</si>
  <si>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</si>
  <si>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</si>
  <si>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</si>
  <si>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</si>
  <si>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</si>
  <si>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</si>
  <si>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</si>
  <si>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</si>
  <si>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</si>
  <si>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</si>
  <si>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</si>
  <si>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</si>
  <si>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</si>
  <si>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</si>
  <si>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</si>
  <si>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</si>
  <si>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</si>
  <si>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</si>
  <si>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</si>
  <si>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</si>
  <si>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</si>
  <si>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</si>
  <si>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</si>
  <si>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</si>
  <si>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</si>
  <si>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</si>
  <si>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</si>
  <si>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</si>
  <si>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</si>
  <si>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</si>
  <si>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</si>
  <si>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</si>
  <si>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</si>
  <si>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</si>
  <si>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</si>
  <si>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</si>
  <si>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</si>
  <si>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</si>
  <si>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</si>
  <si>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</si>
  <si>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</si>
  <si>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</si>
  <si>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</si>
  <si>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</si>
  <si>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</si>
  <si>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</si>
  <si>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</si>
  <si>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</si>
  <si>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</si>
  <si>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</si>
  <si>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</si>
  <si>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</si>
  <si>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</si>
  <si>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</si>
  <si>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</si>
  <si>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</si>
  <si>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</si>
  <si>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</si>
  <si>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</si>
  <si>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</si>
  <si>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</si>
  <si>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</si>
  <si>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</si>
  <si>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</si>
  <si>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</si>
  <si>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</si>
  <si>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</si>
  <si>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</si>
  <si>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</si>
  <si>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</si>
  <si>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</si>
  <si>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</si>
  <si>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</si>
  <si>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</si>
  <si>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</si>
  <si>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</si>
  <si>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</si>
  <si>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</si>
  <si>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</si>
  <si>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</si>
  <si>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</si>
  <si>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</si>
  <si>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</si>
  <si>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</si>
  <si>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</si>
  <si>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</si>
  <si>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</si>
  <si>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</si>
  <si>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</si>
  <si>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</si>
  <si>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</si>
  <si>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</si>
  <si>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</si>
  <si>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</si>
  <si>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</si>
  <si>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</si>
  <si>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</si>
  <si>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</si>
  <si>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</si>
  <si>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</si>
  <si>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</si>
  <si>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</si>
  <si>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</si>
  <si>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</si>
  <si>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</si>
  <si>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</si>
  <si>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</si>
  <si>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</si>
  <si>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</si>
  <si>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</si>
  <si>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</si>
  <si>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</si>
  <si>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</si>
  <si>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</si>
  <si>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</si>
  <si>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</si>
  <si>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</si>
  <si>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</si>
  <si>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</si>
  <si>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</si>
  <si>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</si>
  <si>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</si>
  <si>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</si>
  <si>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</si>
  <si>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</si>
  <si>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</si>
  <si>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</si>
  <si>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</si>
  <si>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</si>
  <si>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</si>
  <si>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</si>
  <si>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</si>
  <si>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</si>
  <si>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</si>
  <si>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</si>
  <si>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</si>
  <si>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</si>
  <si>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</si>
  <si>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</si>
  <si>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</si>
  <si>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</si>
  <si>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</si>
  <si>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</si>
  <si>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</si>
  <si>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</si>
  <si>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</si>
  <si>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</si>
  <si>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</si>
  <si>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</si>
  <si>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</si>
  <si>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</si>
  <si>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</si>
  <si>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</si>
  <si>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</si>
  <si>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</si>
  <si>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</si>
  <si>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</si>
  <si>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</si>
  <si>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</si>
  <si>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</si>
  <si>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</si>
  <si>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</si>
  <si>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</si>
  <si>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</si>
  <si>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</si>
  <si>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</si>
  <si>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</si>
  <si>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</si>
  <si>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</si>
  <si>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</si>
  <si>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</si>
  <si>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</si>
  <si>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</si>
  <si>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</si>
  <si>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</si>
  <si>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</si>
  <si>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</si>
  <si>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</si>
  <si>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</si>
  <si>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</si>
  <si>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</si>
  <si>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</si>
  <si>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</si>
  <si>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</si>
  <si>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</si>
  <si>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</si>
  <si>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</si>
  <si>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</si>
  <si>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</si>
  <si>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</si>
  <si>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</si>
  <si>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</si>
  <si>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</si>
  <si>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</si>
  <si>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</si>
  <si>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</si>
  <si>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</si>
  <si>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</si>
  <si>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</si>
  <si>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</si>
  <si>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</si>
  <si>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</si>
  <si>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</si>
  <si>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</si>
  <si>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</si>
  <si>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</si>
  <si>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</si>
  <si>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</si>
  <si>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</si>
  <si>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</si>
  <si>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</si>
  <si>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</si>
  <si>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</si>
  <si>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</si>
  <si>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</si>
  <si>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</si>
  <si>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</si>
  <si>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</si>
  <si>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</si>
  <si>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</si>
  <si>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</si>
  <si>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</si>
  <si>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</si>
  <si>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</si>
  <si>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</si>
  <si>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</si>
  <si>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</si>
  <si>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</si>
  <si>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</si>
  <si>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</si>
  <si>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</si>
  <si>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</si>
  <si>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</si>
  <si>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</si>
  <si>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</si>
  <si>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</si>
  <si>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</si>
  <si>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</si>
  <si>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</si>
  <si>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</si>
  <si>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</si>
  <si>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</si>
  <si>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</si>
  <si>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</si>
  <si>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</si>
  <si>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</si>
  <si>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</si>
  <si>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</si>
  <si>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</si>
  <si>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</si>
  <si>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</si>
  <si>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</si>
  <si>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</si>
  <si>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</si>
  <si>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</si>
  <si>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</si>
  <si>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</si>
  <si>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</si>
  <si>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</si>
  <si>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</si>
  <si>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</si>
  <si>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</si>
  <si>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</si>
  <si>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</si>
  <si>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</si>
  <si>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</si>
  <si>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</si>
  <si>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</si>
  <si>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</si>
  <si>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</si>
  <si>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</si>
  <si>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</si>
  <si>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</si>
  <si>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</si>
  <si>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</si>
  <si>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</si>
  <si>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</si>
  <si>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</si>
  <si>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</si>
  <si>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</si>
  <si>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</si>
  <si>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</si>
  <si>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</si>
  <si>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</si>
  <si>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</si>
  <si>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</si>
  <si>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</si>
  <si>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</si>
  <si>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</si>
  <si>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</si>
  <si>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</si>
  <si>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</si>
  <si>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</si>
  <si>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</si>
  <si>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</si>
  <si>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</si>
  <si>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</si>
  <si>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</si>
  <si>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</si>
  <si>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</si>
  <si>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</si>
  <si>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</si>
  <si>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</si>
  <si>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</si>
  <si>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</si>
  <si>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</si>
  <si>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</si>
  <si>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</si>
  <si>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</si>
  <si>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</si>
  <si>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</si>
  <si>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</si>
  <si>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</si>
  <si>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</si>
  <si>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</si>
  <si>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</si>
  <si>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</si>
  <si>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</si>
  <si>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</si>
  <si>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</si>
  <si>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</si>
  <si>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</si>
  <si>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</si>
  <si>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</si>
  <si>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</si>
  <si>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</si>
  <si>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</si>
  <si>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</si>
  <si>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</si>
  <si>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</si>
  <si>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</si>
  <si>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</si>
  <si>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</si>
  <si>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</si>
  <si>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</si>
  <si>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</si>
  <si>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</si>
  <si>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</si>
  <si>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</si>
  <si>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</si>
  <si>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</si>
  <si>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</si>
  <si>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</si>
  <si>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</si>
  <si>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</si>
  <si>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</si>
  <si>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</si>
  <si>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</si>
  <si>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</si>
  <si>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</si>
  <si>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</si>
  <si>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</si>
  <si>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</si>
  <si>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</si>
  <si>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</si>
  <si>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</si>
  <si>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</si>
  <si>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</si>
  <si>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</si>
  <si>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</si>
  <si>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</si>
  <si>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</si>
  <si>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</si>
  <si>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</si>
  <si>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</si>
  <si>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</si>
  <si>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</si>
  <si>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</si>
  <si>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</si>
  <si>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</si>
  <si>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</si>
  <si>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</si>
  <si>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</si>
  <si>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</si>
  <si>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</si>
  <si>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</si>
  <si>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</si>
  <si>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</si>
  <si>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</si>
  <si>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</si>
  <si>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</si>
  <si>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</si>
  <si>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</si>
  <si>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</si>
  <si>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</si>
  <si>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</si>
  <si>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</si>
  <si>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</si>
  <si>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</si>
  <si>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</si>
  <si>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</si>
  <si>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</si>
  <si>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</si>
  <si>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</si>
  <si>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</si>
  <si>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</si>
  <si>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</si>
  <si>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</si>
  <si>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</si>
  <si>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</si>
  <si>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</si>
  <si>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</si>
  <si>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</si>
  <si>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</si>
  <si>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</si>
  <si>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</si>
  <si>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</si>
  <si>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</si>
  <si>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</si>
  <si>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</si>
  <si>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</si>
  <si>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</si>
  <si>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</si>
  <si>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</si>
  <si>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</si>
  <si>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</si>
  <si>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</si>
  <si>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</si>
  <si>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</si>
  <si>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</si>
  <si>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</si>
  <si>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</si>
  <si>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</si>
  <si>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</si>
  <si>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</si>
  <si>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</si>
  <si>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</si>
  <si>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</si>
  <si>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</si>
  <si>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</si>
  <si>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</si>
  <si>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</si>
  <si>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</si>
  <si>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</si>
  <si>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</si>
  <si>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</si>
  <si>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</si>
  <si>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</si>
  <si>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</si>
  <si>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</si>
  <si>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</si>
  <si>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</si>
  <si>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</si>
  <si>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</si>
  <si>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</si>
  <si>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</si>
  <si>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</si>
  <si>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</si>
  <si>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</si>
  <si>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</si>
  <si>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</si>
  <si>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</si>
  <si>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</si>
  <si>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</si>
  <si>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</si>
  <si>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</si>
  <si>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</si>
  <si>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</si>
  <si>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</si>
  <si>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</si>
  <si>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</si>
  <si>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</si>
  <si>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</si>
  <si>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</si>
  <si>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</si>
  <si>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</si>
  <si>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</si>
  <si>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</si>
  <si>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</si>
  <si>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</si>
  <si>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</si>
  <si>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</si>
  <si>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</si>
  <si>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</si>
  <si>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</si>
  <si>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</si>
  <si>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</si>
  <si>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</si>
  <si>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</si>
  <si>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</si>
  <si>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</si>
  <si>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</si>
  <si>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</si>
  <si>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</si>
  <si>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</si>
  <si>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</si>
  <si>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</si>
  <si>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</si>
  <si>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</si>
  <si>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</si>
  <si>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</si>
  <si>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</si>
  <si>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</si>
  <si>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</si>
  <si>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</si>
  <si>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</si>
  <si>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</si>
  <si>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</si>
  <si>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</si>
  <si>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</si>
  <si>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</si>
  <si>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</si>
  <si>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</si>
  <si>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</si>
  <si>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</si>
  <si>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</si>
  <si>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</si>
  <si>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</si>
  <si>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</si>
  <si>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</si>
  <si>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</si>
  <si>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</si>
  <si>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</si>
  <si>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</si>
  <si>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</si>
  <si>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</si>
  <si>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</si>
  <si>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</si>
  <si>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</si>
  <si>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</si>
  <si>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</si>
  <si>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</si>
  <si>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</si>
  <si>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</si>
  <si>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</si>
  <si>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</si>
  <si>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</si>
  <si>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</si>
  <si>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</si>
  <si>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</si>
  <si>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</si>
  <si>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</si>
  <si>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</si>
  <si>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</si>
  <si>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</si>
  <si>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</si>
  <si>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</si>
  <si>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</si>
  <si>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</si>
  <si>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</si>
  <si>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</si>
  <si>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</si>
  <si>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</si>
  <si>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</si>
  <si>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</si>
  <si>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</si>
  <si>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</si>
  <si>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</si>
  <si>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</si>
  <si>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</si>
  <si>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</si>
  <si>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</si>
  <si>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</si>
  <si>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</si>
  <si>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</si>
  <si>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</si>
  <si>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</si>
  <si>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</si>
  <si>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</si>
  <si>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</si>
  <si>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</si>
  <si>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</si>
  <si>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</si>
  <si>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</si>
  <si>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</si>
  <si>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</si>
  <si>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</si>
  <si>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</si>
  <si>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</si>
  <si>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</si>
  <si>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</si>
  <si>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</si>
  <si>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</si>
  <si>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</si>
  <si>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</si>
  <si>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</si>
  <si>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</si>
  <si>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</si>
  <si>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</si>
  <si>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</si>
  <si>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</si>
  <si>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</si>
  <si>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</si>
  <si>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</si>
  <si>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</si>
  <si>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</si>
  <si>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</si>
  <si>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</si>
  <si>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</si>
  <si>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</si>
  <si>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</si>
  <si>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</si>
  <si>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</si>
  <si>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</si>
  <si>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</si>
  <si>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</si>
  <si>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</si>
  <si>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</si>
  <si>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</si>
  <si>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</si>
  <si>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</si>
  <si>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</si>
  <si>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</si>
  <si>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</si>
  <si>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</si>
  <si>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</si>
  <si>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</si>
  <si>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</si>
  <si>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</si>
  <si>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</si>
  <si>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</si>
  <si>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</si>
  <si>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</si>
  <si>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</si>
  <si>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</si>
  <si>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</si>
  <si>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</si>
  <si>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</si>
  <si>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</si>
  <si>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</si>
  <si>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</si>
  <si>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</si>
  <si>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</si>
  <si>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</si>
  <si>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</si>
  <si>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</si>
  <si>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</si>
  <si>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</si>
  <si>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</si>
  <si>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</si>
  <si>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</si>
  <si>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</si>
  <si>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</si>
  <si>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</si>
  <si>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</si>
  <si>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</si>
  <si>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</si>
  <si>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</si>
  <si>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</si>
  <si>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</si>
  <si>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</si>
  <si>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</si>
  <si>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</si>
  <si>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</si>
  <si>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</si>
  <si>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</si>
  <si>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</si>
  <si>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</si>
  <si>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</si>
  <si>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</si>
  <si>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</si>
  <si>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</si>
  <si>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</si>
  <si>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</si>
  <si>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</si>
  <si>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</si>
  <si>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</si>
  <si>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</si>
  <si>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</si>
  <si>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</si>
  <si>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</si>
  <si>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</si>
  <si>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</si>
  <si>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</si>
  <si>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</si>
  <si>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</si>
  <si>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</si>
  <si>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</si>
  <si>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</si>
  <si>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</si>
  <si>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</si>
  <si>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</si>
  <si>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</si>
  <si>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</si>
  <si>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</si>
  <si>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</si>
  <si>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</si>
  <si>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</si>
  <si>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</si>
  <si>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</si>
  <si>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</si>
  <si>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</si>
  <si>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</si>
  <si>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</si>
  <si>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</si>
  <si>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</si>
  <si>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</si>
  <si>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</si>
  <si>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</si>
  <si>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</si>
  <si>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</si>
  <si>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</si>
  <si>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</si>
  <si>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</si>
  <si>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</si>
  <si>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</si>
  <si>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</si>
  <si>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</si>
  <si>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</si>
  <si>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</si>
  <si>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</si>
  <si>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</si>
  <si>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</si>
  <si>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</si>
  <si>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</si>
  <si>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</si>
  <si>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</si>
  <si>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</si>
  <si>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</si>
  <si>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</si>
  <si>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</si>
  <si>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</si>
  <si>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</si>
  <si>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</si>
  <si>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</si>
  <si>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</si>
  <si>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</si>
  <si>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</si>
  <si>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</si>
  <si>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</si>
  <si>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</si>
  <si>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</si>
  <si>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</si>
  <si>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</si>
  <si>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</si>
  <si>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</si>
  <si>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</si>
  <si>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</si>
  <si>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</si>
  <si>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</si>
  <si>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</si>
  <si>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</si>
  <si>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</si>
  <si>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</si>
  <si>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</si>
  <si>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</si>
  <si>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</si>
  <si>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</si>
  <si>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</si>
  <si>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</si>
  <si>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</si>
  <si>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</si>
  <si>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</si>
  <si>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</si>
  <si>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</si>
  <si>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</si>
  <si>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</si>
  <si>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</si>
  <si>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</si>
  <si>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</si>
  <si>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</si>
  <si>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</si>
  <si>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</si>
  <si>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</si>
  <si>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</si>
  <si>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</si>
  <si>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</si>
  <si>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</si>
  <si>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</si>
  <si>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</si>
  <si>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</si>
  <si>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</si>
  <si>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</si>
  <si>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</si>
  <si>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</si>
  <si>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</si>
  <si>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</si>
  <si>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</si>
  <si>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</si>
  <si>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</si>
  <si>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</si>
  <si>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</si>
  <si>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</si>
  <si>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</si>
  <si>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</si>
  <si>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</si>
  <si>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</si>
  <si>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</si>
  <si>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</si>
  <si>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</si>
  <si>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</si>
  <si>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</si>
  <si>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</si>
  <si>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</si>
  <si>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</si>
  <si>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</si>
  <si>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</si>
  <si>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</si>
  <si>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</si>
  <si>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</si>
  <si>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</si>
  <si>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</si>
  <si>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</si>
  <si>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</si>
  <si>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</si>
  <si>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</si>
  <si>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</si>
  <si>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</si>
  <si>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</si>
  <si>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</si>
  <si>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</si>
  <si>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</si>
  <si>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</si>
  <si>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</si>
  <si>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</si>
  <si>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</si>
  <si>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</si>
  <si>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</si>
  <si>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</si>
  <si>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</si>
  <si>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</si>
  <si>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</si>
  <si>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</si>
  <si>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</si>
  <si>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</si>
  <si>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</si>
  <si>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</si>
  <si>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</si>
  <si>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</si>
  <si>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</si>
  <si>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</si>
  <si>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</si>
  <si>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</si>
  <si>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</si>
  <si>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</si>
  <si>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</si>
  <si>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</si>
  <si>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</si>
  <si>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</si>
  <si>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</si>
  <si>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</si>
  <si>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</si>
  <si>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</si>
  <si>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</si>
  <si>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</si>
  <si>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</si>
  <si>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</si>
  <si>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</si>
  <si>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</si>
  <si>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</si>
  <si>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</si>
  <si>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</si>
  <si>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</si>
  <si>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</si>
  <si>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</si>
  <si>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</si>
  <si>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</si>
  <si>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</si>
  <si>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</si>
  <si>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</si>
  <si>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</si>
  <si>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</si>
  <si>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</si>
  <si>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</si>
  <si>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</si>
  <si>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</si>
  <si>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</si>
  <si>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</si>
  <si>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</si>
  <si>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</si>
  <si>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</si>
  <si>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</si>
  <si>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</si>
  <si>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</si>
  <si>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</si>
  <si>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</si>
  <si>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</si>
  <si>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</si>
  <si>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</si>
  <si>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</si>
  <si>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</si>
  <si>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</si>
  <si>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</si>
  <si>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</si>
  <si>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</si>
  <si>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</si>
  <si>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</si>
  <si>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</si>
  <si>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</si>
  <si>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</si>
  <si>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</si>
  <si>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</si>
  <si>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</si>
  <si>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</si>
  <si>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</si>
  <si>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</si>
  <si>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</si>
  <si>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</si>
  <si>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</si>
  <si>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</si>
  <si>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</si>
  <si>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</si>
  <si>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</si>
  <si>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</si>
  <si>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</si>
  <si>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</si>
  <si>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</si>
  <si>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</si>
  <si>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</si>
  <si>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</si>
  <si>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</si>
  <si>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</si>
  <si>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</si>
  <si>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</si>
  <si>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</si>
  <si>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</si>
  <si>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</si>
  <si>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</si>
  <si>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</si>
  <si>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</si>
  <si>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</si>
  <si>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</si>
  <si>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</si>
  <si>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</si>
  <si>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</si>
  <si>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</si>
  <si>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</si>
  <si>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</si>
  <si>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</si>
  <si>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</si>
  <si>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</si>
  <si>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</si>
  <si>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</si>
  <si>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</si>
  <si>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</si>
  <si>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</si>
  <si>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</si>
  <si>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</si>
  <si>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</si>
  <si>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</si>
  <si>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</si>
  <si>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</si>
  <si>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</si>
  <si>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</si>
  <si>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</si>
  <si>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</si>
  <si>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</si>
  <si>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</si>
  <si>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</si>
  <si>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</si>
  <si>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</si>
  <si>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</si>
  <si>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</si>
  <si>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</si>
  <si>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</si>
  <si>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</si>
  <si>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</si>
  <si>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</si>
  <si>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</si>
  <si>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</si>
  <si>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</si>
  <si>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</si>
  <si>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</si>
  <si>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</si>
  <si>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</si>
  <si>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</si>
  <si>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</si>
  <si>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</si>
  <si>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</si>
  <si>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</si>
  <si>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</si>
  <si>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</si>
  <si>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</si>
  <si>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</si>
  <si>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</si>
  <si>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</si>
  <si>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</si>
  <si>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</si>
  <si>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</si>
  <si>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</si>
  <si>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</si>
  <si>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</si>
  <si>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</si>
  <si>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</si>
  <si>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</si>
  <si>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</si>
  <si>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</si>
  <si>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</si>
  <si>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</si>
  <si>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</si>
  <si>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</si>
  <si>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</si>
  <si>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</si>
  <si>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</si>
  <si>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</si>
  <si>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</si>
  <si>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</si>
  <si>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</si>
  <si>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</si>
  <si>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</si>
  <si>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</si>
  <si>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</si>
  <si>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</si>
  <si>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</si>
  <si>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</si>
  <si>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</si>
  <si>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</si>
  <si>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</si>
  <si>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</si>
  <si>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</si>
  <si>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</si>
  <si>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</si>
  <si>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</si>
  <si>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</si>
  <si>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</si>
  <si>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</si>
  <si>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</si>
  <si>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</si>
  <si>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</si>
  <si>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</si>
  <si>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</si>
  <si>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</si>
  <si>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</si>
  <si>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</si>
  <si>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</si>
  <si>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</si>
  <si>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</si>
  <si>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</si>
  <si>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</si>
  <si>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</si>
  <si>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</si>
  <si>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</si>
  <si>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</si>
  <si>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</si>
  <si>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</si>
  <si>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</si>
  <si>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</si>
  <si>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</si>
  <si>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</si>
  <si>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</si>
  <si>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</si>
  <si>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</si>
  <si>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</si>
  <si>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</si>
  <si>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</si>
  <si>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</si>
  <si>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</si>
  <si>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</si>
  <si>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</si>
  <si>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</si>
  <si>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</si>
  <si>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</si>
  <si>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</si>
  <si>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</si>
  <si>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</si>
  <si>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</si>
  <si>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</si>
  <si>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</si>
  <si>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</si>
  <si>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</si>
  <si>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</si>
  <si>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</si>
  <si>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</si>
  <si>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</si>
  <si>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</si>
  <si>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</si>
  <si>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</si>
  <si>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</si>
  <si>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</si>
  <si>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</si>
  <si>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</si>
  <si>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</si>
  <si>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</si>
  <si>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</si>
  <si>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</si>
  <si>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</si>
  <si>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</si>
  <si>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</si>
  <si>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</si>
  <si>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</si>
  <si>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</si>
  <si>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</si>
  <si>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</si>
  <si>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</si>
  <si>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</si>
  <si>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</si>
  <si>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</si>
  <si>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</si>
  <si>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</si>
  <si>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</si>
  <si>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</si>
  <si>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</si>
  <si>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</si>
  <si>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</si>
  <si>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</si>
  <si>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</si>
  <si>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</si>
  <si>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</si>
  <si>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</si>
  <si>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</si>
  <si>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</si>
  <si>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</si>
  <si>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</si>
  <si>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</si>
  <si>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</si>
  <si>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</si>
  <si>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</si>
  <si>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</si>
  <si>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</si>
  <si>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</si>
  <si>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</si>
  <si>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</si>
  <si>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</si>
  <si>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</si>
  <si>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</si>
  <si>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</si>
  <si>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</si>
  <si>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</si>
  <si>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</si>
  <si>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</si>
  <si>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</si>
  <si>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</si>
  <si>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</si>
  <si>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</si>
  <si>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</si>
  <si>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</si>
  <si>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</si>
  <si>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</si>
  <si>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</si>
  <si>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</si>
  <si>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</si>
  <si>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</si>
  <si>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</si>
  <si>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</si>
  <si>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</si>
  <si>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</si>
  <si>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</si>
  <si>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</si>
  <si>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</si>
  <si>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</si>
  <si>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</si>
  <si>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</si>
  <si>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</si>
  <si>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</si>
  <si>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</si>
  <si>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</si>
  <si>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</si>
  <si>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</si>
  <si>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</si>
  <si>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</si>
  <si>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</si>
  <si>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</si>
  <si>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</si>
  <si>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</si>
  <si>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</si>
  <si>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</si>
  <si>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</si>
  <si>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</si>
  <si>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</si>
  <si>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</si>
  <si>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</si>
  <si>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</si>
  <si>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</si>
  <si>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</si>
  <si>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</si>
  <si>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</si>
  <si>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</si>
  <si>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</si>
  <si>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</si>
  <si>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</si>
  <si>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</si>
  <si>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</si>
  <si>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</si>
  <si>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</si>
  <si>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</si>
  <si>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</si>
  <si>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</si>
  <si>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</si>
  <si>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</si>
  <si>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</si>
  <si>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</si>
  <si>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</si>
  <si>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</si>
  <si>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</si>
  <si>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</si>
  <si>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</si>
  <si>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</si>
  <si>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</si>
  <si>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</si>
  <si>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</si>
  <si>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</si>
  <si>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</si>
  <si>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</si>
  <si>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</si>
  <si>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</si>
  <si>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</si>
  <si>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</si>
  <si>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</si>
  <si>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</si>
  <si>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</si>
  <si>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</si>
  <si>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</si>
  <si>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</si>
  <si>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</si>
  <si>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</si>
  <si>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</si>
  <si>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</si>
  <si>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</si>
  <si>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</si>
  <si>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</si>
  <si>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</si>
  <si>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</si>
  <si>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</si>
  <si>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</si>
  <si>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</si>
  <si>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</si>
  <si>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</si>
  <si>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</si>
  <si>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</si>
  <si>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</si>
  <si>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</si>
  <si>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</si>
  <si>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</si>
  <si>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</si>
  <si>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</si>
  <si>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</si>
  <si>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</si>
  <si>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</si>
  <si>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</si>
  <si>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</si>
  <si>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</si>
  <si>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</si>
  <si>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</si>
  <si>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</si>
  <si>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</si>
  <si>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</si>
  <si>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</si>
  <si>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</si>
  <si>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</si>
  <si>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</si>
  <si>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</si>
  <si>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</si>
  <si>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</si>
  <si>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</si>
  <si>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</si>
  <si>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</si>
  <si>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</si>
  <si>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</si>
  <si>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</si>
  <si>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</si>
  <si>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</si>
  <si>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</si>
  <si>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</si>
  <si>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</si>
  <si>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</si>
  <si>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</si>
  <si>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</si>
  <si>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</si>
  <si>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</si>
  <si>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</si>
  <si>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</si>
  <si>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</si>
  <si>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</si>
  <si>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</si>
  <si>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</si>
  <si>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</si>
  <si>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</si>
  <si>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</si>
  <si>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</si>
  <si>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</si>
  <si>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</si>
  <si>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</si>
  <si>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</si>
  <si>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</si>
  <si>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</si>
  <si>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</si>
  <si>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</si>
  <si>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</si>
  <si>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</si>
  <si>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</si>
  <si>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</si>
  <si>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</si>
  <si>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</si>
  <si>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</si>
  <si>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</si>
  <si>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</si>
  <si>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</si>
  <si>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</si>
  <si>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</si>
  <si>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</si>
  <si>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</si>
  <si>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</si>
  <si>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</si>
  <si>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</si>
  <si>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</si>
  <si>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</si>
  <si>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</si>
  <si>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</si>
  <si>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</si>
  <si>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</si>
  <si>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</si>
  <si>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</si>
  <si>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</si>
  <si>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</si>
  <si>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</si>
  <si>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</si>
  <si>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</si>
  <si>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</si>
  <si>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</si>
  <si>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</si>
  <si>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</si>
  <si>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</si>
  <si>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</si>
  <si>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</si>
  <si>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</si>
  <si>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</si>
  <si>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</si>
  <si>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</si>
  <si>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</si>
  <si>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</si>
  <si>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</si>
  <si>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</si>
  <si>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</si>
  <si>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</si>
  <si>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</si>
  <si>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</si>
  <si>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</si>
  <si>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</si>
  <si>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</si>
  <si>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</si>
  <si>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</si>
  <si>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</si>
  <si>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</si>
  <si>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</si>
  <si>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</si>
  <si>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</si>
  <si>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</si>
  <si>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</si>
  <si>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</si>
  <si>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</si>
  <si>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</si>
  <si>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</si>
  <si>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</si>
  <si>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</si>
  <si>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</si>
  <si>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</si>
  <si>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</si>
  <si>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</si>
  <si>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</si>
  <si>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</si>
  <si>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</si>
  <si>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</si>
  <si>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</si>
  <si>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</si>
  <si>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</si>
  <si>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</si>
  <si>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</si>
  <si>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</si>
  <si>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</si>
  <si>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</si>
  <si>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</si>
  <si>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</si>
  <si>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</si>
  <si>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</si>
  <si>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</si>
  <si>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</si>
  <si>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</si>
  <si>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</si>
  <si>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</si>
  <si>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</si>
  <si>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</si>
  <si>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</si>
  <si>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</si>
  <si>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</si>
  <si>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</si>
  <si>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</si>
  <si>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</si>
  <si>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</si>
  <si>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</si>
  <si>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</si>
  <si>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</si>
  <si>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</si>
  <si>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</si>
  <si>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</si>
  <si>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</si>
  <si>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</si>
  <si>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</si>
  <si>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</si>
  <si>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</si>
  <si>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</si>
  <si>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</si>
  <si>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</si>
  <si>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</si>
  <si>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</si>
  <si>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</si>
  <si>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</si>
  <si>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</si>
  <si>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</si>
  <si>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</si>
  <si>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</si>
  <si>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</si>
  <si>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</si>
  <si>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</si>
  <si>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</si>
  <si>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</si>
  <si>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</si>
  <si>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</si>
  <si>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</si>
  <si>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</si>
  <si>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</si>
  <si>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</si>
  <si>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</si>
  <si>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</si>
  <si>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</si>
  <si>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</si>
  <si>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</si>
  <si>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</si>
  <si>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</si>
  <si>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</si>
  <si>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</si>
  <si>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</si>
  <si>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</si>
  <si>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</si>
  <si>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</si>
  <si>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</si>
  <si>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</si>
  <si>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</si>
  <si>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</si>
  <si>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</si>
  <si>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</si>
  <si>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</si>
  <si>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</si>
  <si>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</si>
  <si>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</si>
  <si>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</si>
  <si>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</si>
  <si>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</si>
  <si>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</si>
  <si>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</si>
  <si>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</si>
  <si>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</si>
  <si>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</si>
  <si>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</si>
  <si>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</si>
  <si>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</si>
  <si>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</si>
  <si>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</si>
  <si>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</si>
  <si>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</si>
  <si>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</si>
  <si>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</si>
  <si>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</si>
  <si>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</si>
  <si>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</si>
  <si>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</si>
  <si>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</si>
  <si>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</si>
  <si>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</si>
  <si>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</si>
  <si>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</si>
  <si>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</si>
  <si>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</si>
  <si>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</si>
  <si>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</si>
  <si>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</si>
  <si>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</si>
  <si>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</si>
  <si>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</si>
  <si>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</si>
  <si>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</si>
  <si>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</si>
  <si>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</si>
  <si>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</si>
  <si>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</si>
  <si>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</si>
  <si>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</si>
  <si>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</si>
  <si>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</si>
  <si>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</si>
  <si>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</si>
  <si>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</si>
  <si>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</si>
  <si>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</si>
  <si>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</si>
  <si>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</si>
  <si>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</si>
  <si>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</si>
  <si>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</si>
  <si>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</si>
  <si>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</si>
  <si>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</si>
  <si>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</si>
  <si>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</si>
  <si>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</si>
  <si>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</si>
  <si>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</si>
  <si>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</si>
  <si>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</si>
  <si>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</si>
  <si>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</si>
  <si>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</si>
  <si>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</si>
  <si>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</si>
  <si>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</si>
  <si>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</si>
  <si>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</si>
  <si>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</si>
  <si>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</si>
  <si>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</si>
  <si>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</si>
  <si>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</si>
  <si>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</si>
  <si>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</si>
  <si>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</si>
  <si>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</si>
  <si>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</si>
  <si>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</si>
  <si>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</si>
  <si>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</si>
  <si>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</si>
  <si>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</si>
  <si>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</si>
  <si>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</si>
  <si>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</si>
  <si>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</si>
  <si>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</si>
  <si>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</si>
  <si>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</si>
  <si>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</si>
  <si>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</si>
  <si>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</si>
  <si>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</si>
  <si>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</si>
  <si>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</si>
  <si>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</si>
  <si>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</si>
  <si>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</si>
  <si>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</si>
  <si>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</si>
  <si>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</si>
  <si>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</si>
  <si>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</si>
  <si>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</si>
  <si>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</si>
  <si>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</si>
  <si>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</si>
  <si>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</si>
  <si>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</si>
  <si>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</si>
  <si>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</si>
  <si>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</si>
  <si>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</si>
  <si>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</si>
  <si>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</si>
  <si>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</si>
  <si>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</si>
  <si>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</si>
  <si>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</si>
  <si>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</si>
  <si>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</si>
  <si>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</si>
  <si>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</si>
  <si>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</si>
  <si>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</si>
  <si>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</si>
  <si>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</si>
  <si>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</si>
  <si>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</si>
  <si>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</si>
  <si>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</si>
  <si>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</si>
  <si>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</si>
  <si>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</si>
  <si>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</si>
  <si>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</si>
  <si>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</si>
  <si>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</si>
  <si>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</si>
  <si>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</si>
  <si>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</si>
  <si>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</si>
  <si>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</si>
  <si>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</si>
  <si>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</si>
  <si>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</si>
  <si>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</si>
  <si>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</si>
  <si>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</si>
  <si>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</si>
  <si>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</si>
  <si>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</si>
  <si>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</si>
  <si>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</si>
  <si>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</si>
  <si>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</si>
  <si>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</si>
  <si>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</si>
  <si>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</si>
  <si>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</si>
  <si>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</si>
  <si>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</si>
  <si>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</si>
  <si>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</si>
  <si>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</si>
  <si>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</si>
  <si>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</si>
  <si>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</si>
  <si>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</si>
  <si>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</si>
  <si>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</si>
  <si>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</si>
  <si>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</si>
  <si>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</si>
  <si>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</si>
  <si>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</si>
  <si>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</si>
  <si>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</si>
  <si>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</si>
  <si>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</si>
  <si>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</si>
  <si>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</si>
  <si>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</si>
  <si>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</si>
  <si>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</si>
  <si>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</si>
  <si>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</si>
  <si>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</si>
  <si>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</si>
  <si>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</si>
  <si>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</si>
  <si>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</si>
  <si>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</si>
  <si>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</si>
  <si>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</si>
  <si>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</si>
  <si>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</si>
  <si>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</si>
  <si>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</si>
  <si>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</si>
  <si>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</si>
  <si>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</si>
  <si>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</si>
  <si>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</si>
  <si>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</si>
  <si>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</si>
  <si>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</si>
  <si>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</si>
  <si>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</si>
  <si>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</si>
  <si>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</si>
  <si>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</si>
  <si>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</si>
  <si>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</si>
  <si>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</si>
  <si>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</si>
  <si>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</si>
  <si>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</si>
  <si>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</si>
  <si>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</si>
  <si>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</si>
  <si>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</si>
  <si>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</si>
  <si>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</si>
  <si>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</si>
  <si>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</si>
  <si>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</si>
  <si>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</si>
  <si>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</si>
  <si>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</si>
  <si>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</si>
  <si>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</si>
  <si>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</si>
  <si>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</si>
  <si>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</si>
  <si>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</si>
  <si>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</si>
  <si>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</si>
  <si>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</si>
  <si>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</si>
  <si>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</si>
  <si>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</si>
  <si>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</si>
  <si>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</si>
  <si>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</si>
  <si>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</si>
  <si>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</si>
  <si>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</si>
  <si>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</si>
  <si>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</si>
  <si>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</si>
  <si>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</si>
  <si>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</si>
  <si>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</si>
  <si>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</si>
  <si>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</si>
  <si>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</si>
  <si>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</si>
  <si>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</si>
  <si>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</si>
  <si>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</si>
  <si>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</si>
  <si>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</si>
  <si>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</si>
  <si>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</si>
  <si>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</si>
  <si>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</si>
  <si>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</si>
  <si>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</si>
  <si>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</si>
  <si>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</si>
  <si>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</si>
  <si>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</si>
  <si>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</si>
  <si>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</si>
  <si>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</si>
  <si>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</si>
  <si>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</si>
  <si>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</si>
  <si>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</si>
  <si>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</si>
  <si>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</si>
  <si>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</si>
  <si>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</si>
  <si>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</si>
  <si>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</si>
  <si>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</si>
  <si>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</si>
  <si>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</si>
  <si>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</si>
  <si>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</si>
  <si>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</si>
  <si>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</si>
  <si>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</si>
  <si>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</si>
  <si>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</si>
  <si>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</si>
  <si>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</si>
  <si>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</si>
  <si>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</si>
  <si>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</si>
  <si>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</si>
  <si>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</si>
  <si>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</si>
  <si>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</si>
  <si>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</si>
  <si>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</si>
  <si>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</si>
  <si>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</si>
  <si>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</si>
  <si>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</si>
  <si>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</si>
  <si>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</si>
  <si>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</si>
  <si>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</si>
  <si>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</si>
  <si>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</si>
  <si>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</si>
  <si>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</si>
  <si>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</si>
  <si>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</si>
  <si>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</si>
  <si>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</si>
  <si>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</si>
  <si>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</si>
  <si>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</si>
  <si>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</si>
  <si>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</si>
  <si>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</si>
  <si>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</si>
  <si>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</si>
  <si>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</si>
  <si>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</si>
  <si>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</si>
  <si>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</si>
  <si>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</si>
  <si>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</si>
  <si>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</si>
  <si>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</si>
  <si>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</si>
  <si>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</si>
  <si>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</si>
  <si>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</si>
  <si>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</si>
  <si>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</si>
  <si>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</si>
  <si>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</si>
  <si>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</si>
  <si>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</si>
  <si>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</si>
  <si>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</si>
  <si>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</si>
  <si>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</si>
  <si>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</si>
  <si>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</si>
  <si>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</si>
  <si>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</si>
  <si>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</si>
  <si>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</si>
  <si>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</si>
  <si>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</si>
  <si>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</si>
  <si>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</si>
  <si>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</si>
  <si>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</si>
  <si>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</si>
  <si>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</si>
  <si>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</si>
  <si>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</si>
  <si>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</si>
  <si>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</si>
  <si>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</si>
  <si>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</si>
  <si>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</si>
  <si>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</si>
  <si>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</si>
  <si>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</si>
  <si>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</si>
  <si>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</si>
  <si>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</si>
  <si>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</si>
  <si>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</si>
  <si>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</si>
  <si>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</si>
  <si>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</si>
  <si>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</si>
  <si>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</si>
  <si>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</si>
  <si>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</si>
  <si>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</si>
  <si>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</si>
  <si>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</si>
  <si>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</si>
  <si>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</si>
  <si>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</si>
  <si>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</si>
  <si>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</si>
  <si>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</si>
  <si>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</si>
  <si>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</si>
  <si>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</si>
  <si>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</si>
  <si>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</si>
  <si>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</si>
  <si>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</si>
  <si>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</si>
  <si>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</si>
  <si>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</si>
  <si>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</si>
  <si>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</si>
  <si>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</si>
  <si>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</si>
  <si>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</si>
  <si>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</si>
  <si>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</si>
  <si>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</si>
  <si>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</si>
  <si>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</si>
  <si>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</si>
  <si>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</si>
  <si>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</si>
  <si>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</si>
  <si>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</si>
  <si>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</si>
  <si>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</si>
  <si>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</si>
  <si>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</si>
  <si>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</si>
  <si>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</si>
  <si>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</si>
  <si>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</si>
  <si>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</si>
  <si>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</si>
  <si>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</si>
  <si>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</si>
  <si>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</si>
  <si>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</si>
  <si>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</si>
  <si>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</si>
  <si>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</si>
  <si>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</si>
  <si>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</si>
  <si>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</si>
  <si>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</si>
  <si>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</si>
  <si>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</si>
  <si>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</si>
  <si>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</si>
  <si>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</si>
  <si>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</si>
  <si>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</si>
  <si>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</si>
  <si>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</si>
  <si>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</si>
  <si>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</si>
  <si>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</si>
  <si>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</si>
  <si>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</si>
  <si>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</si>
  <si>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</si>
  <si>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</si>
  <si>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</si>
  <si>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</si>
  <si>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</si>
  <si>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</si>
  <si>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</si>
  <si>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</si>
  <si>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</si>
  <si>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</si>
  <si>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</si>
  <si>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</si>
  <si>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</si>
  <si>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</si>
  <si>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</si>
  <si>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</si>
  <si>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</si>
  <si>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</si>
  <si>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</si>
  <si>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</si>
  <si>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</si>
  <si>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</si>
  <si>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</si>
  <si>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</si>
  <si>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</si>
  <si>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</si>
  <si>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</si>
  <si>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</si>
  <si>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</si>
  <si>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</si>
  <si>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</si>
  <si>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</si>
  <si>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</si>
  <si>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</si>
  <si>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</si>
  <si>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</si>
  <si>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</si>
  <si>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</si>
  <si>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</si>
  <si>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</si>
  <si>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</si>
  <si>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</si>
  <si>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</si>
  <si>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</si>
  <si>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</si>
  <si>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</si>
  <si>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</si>
  <si>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</si>
  <si>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</si>
  <si>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</si>
  <si>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</si>
  <si>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</si>
  <si>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</si>
  <si>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</si>
  <si>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</si>
  <si>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</si>
  <si>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</si>
  <si>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</si>
  <si>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</si>
  <si>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</si>
  <si>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</si>
  <si>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</si>
  <si>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</si>
  <si>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</si>
  <si>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</si>
  <si>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</si>
  <si>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</si>
  <si>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</si>
  <si>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</si>
  <si>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</si>
  <si>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</si>
  <si>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</si>
  <si>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</si>
  <si>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</si>
  <si>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</si>
  <si>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</si>
  <si>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</si>
  <si>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</si>
  <si>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</si>
  <si>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</si>
  <si>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</si>
  <si>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</si>
  <si>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</si>
  <si>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</si>
  <si>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</si>
  <si>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</si>
  <si>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</si>
  <si>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</si>
  <si>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</si>
  <si>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</si>
  <si>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</si>
  <si>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</si>
  <si>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</si>
  <si>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</si>
  <si>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</si>
  <si>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</si>
  <si>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</si>
  <si>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</si>
  <si>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</si>
  <si>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</si>
  <si>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</si>
  <si>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</si>
  <si>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</si>
  <si>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</si>
  <si>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</si>
  <si>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</si>
  <si>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</si>
  <si>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</si>
  <si>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</si>
  <si>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</si>
  <si>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</si>
  <si>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</si>
  <si>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</si>
  <si>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</si>
  <si>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</si>
  <si>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</si>
  <si>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</si>
  <si>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</si>
  <si>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</si>
  <si>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</si>
  <si>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</si>
  <si>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</si>
  <si>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</si>
  <si>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</si>
  <si>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</si>
  <si>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</si>
  <si>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</si>
  <si>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</si>
  <si>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</si>
  <si>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</si>
  <si>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</si>
  <si>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</si>
  <si>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</si>
  <si>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</si>
  <si>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</si>
  <si>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</si>
  <si>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</si>
  <si>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</si>
  <si>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</si>
  <si>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</si>
  <si>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</si>
  <si>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</si>
  <si>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</si>
  <si>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</si>
  <si>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</si>
  <si>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</si>
  <si>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</si>
  <si>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</si>
  <si>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</si>
  <si>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</si>
  <si>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</si>
  <si>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</si>
  <si>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</si>
  <si>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</si>
  <si>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</si>
  <si>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</si>
  <si>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</si>
  <si>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</si>
  <si>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</si>
  <si>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</si>
  <si>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</si>
  <si>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</si>
  <si>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</si>
  <si>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</si>
  <si>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</si>
  <si>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</si>
  <si>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</si>
  <si>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</si>
  <si>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</si>
  <si>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</si>
  <si>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</si>
  <si>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</si>
  <si>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</si>
  <si>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</si>
  <si>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</si>
  <si>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</si>
  <si>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</si>
  <si>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</si>
  <si>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</si>
  <si>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</si>
  <si>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</si>
  <si>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</si>
  <si>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</si>
  <si>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</si>
  <si>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</si>
  <si>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</si>
  <si>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</si>
  <si>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</si>
  <si>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</si>
  <si>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</si>
  <si>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</si>
  <si>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</si>
  <si>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</si>
  <si>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</si>
  <si>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</si>
  <si>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</si>
  <si>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</si>
  <si>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</si>
  <si>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</si>
  <si>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</si>
  <si>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</si>
  <si>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</si>
  <si>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</si>
  <si>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</si>
  <si>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</si>
  <si>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</si>
  <si>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</si>
  <si>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</si>
  <si>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</si>
  <si>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</si>
  <si>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</si>
  <si>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</si>
  <si>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</si>
  <si>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</si>
  <si>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</si>
  <si>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</si>
  <si>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</si>
  <si>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</si>
  <si>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</si>
  <si>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</si>
  <si>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</si>
  <si>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</si>
  <si>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</si>
  <si>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</si>
  <si>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</si>
  <si>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</si>
  <si>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</si>
  <si>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</si>
  <si>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</si>
  <si>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</si>
  <si>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</si>
  <si>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</si>
  <si>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</si>
  <si>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</si>
  <si>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</si>
  <si>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</si>
  <si>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</si>
  <si>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</si>
  <si>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</si>
  <si>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</si>
  <si>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</si>
  <si>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</si>
  <si>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</si>
  <si>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</si>
  <si>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</si>
  <si>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</si>
  <si>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</si>
  <si>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</si>
  <si>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</si>
  <si>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</si>
  <si>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</si>
  <si>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</si>
  <si>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</si>
  <si>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</si>
  <si>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</si>
  <si>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</si>
  <si>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</si>
  <si>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</si>
  <si>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</si>
  <si>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</si>
  <si>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</si>
  <si>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</si>
  <si>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</si>
  <si>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</si>
  <si>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</si>
  <si>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</si>
  <si>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</si>
  <si>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</si>
  <si>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</si>
  <si>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</si>
  <si>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</si>
  <si>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</si>
  <si>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</si>
  <si>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</si>
  <si>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</si>
  <si>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</si>
  <si>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</si>
  <si>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</si>
  <si>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</si>
  <si>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</si>
  <si>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</si>
  <si>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</si>
  <si>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</si>
  <si>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</si>
  <si>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</si>
  <si>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</si>
  <si>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</si>
  <si>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</si>
  <si>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</si>
  <si>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</si>
  <si>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</si>
  <si>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</si>
  <si>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</si>
  <si>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</si>
  <si>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</si>
  <si>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</si>
  <si>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</si>
  <si>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</si>
  <si>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</si>
  <si>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</si>
  <si>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</si>
  <si>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</si>
  <si>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</si>
  <si>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</si>
  <si>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</si>
  <si>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</si>
  <si>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</si>
  <si>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</si>
  <si>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</si>
  <si>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</si>
  <si>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</si>
  <si>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</si>
  <si>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</si>
  <si>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</si>
  <si>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</si>
  <si>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</si>
  <si>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</si>
  <si>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</si>
  <si>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</si>
  <si>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</si>
  <si>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</si>
  <si>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</si>
  <si>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</si>
  <si>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</si>
  <si>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</si>
  <si>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</si>
  <si>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</si>
  <si>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</si>
  <si>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</si>
  <si>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</si>
  <si>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</si>
  <si>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</si>
  <si>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</si>
  <si>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</si>
  <si>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</si>
  <si>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</si>
  <si>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</si>
  <si>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</si>
  <si>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</si>
  <si>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</si>
  <si>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</si>
  <si>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</si>
  <si>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</si>
  <si>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</si>
  <si>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</si>
  <si>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</si>
  <si>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</si>
  <si>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</si>
  <si>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</si>
  <si>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</si>
  <si>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</si>
  <si>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</si>
  <si>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</si>
  <si>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</si>
  <si>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</si>
  <si>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</si>
  <si>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</si>
  <si>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</si>
  <si>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</si>
  <si>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</si>
  <si>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</si>
  <si>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</si>
  <si>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</si>
  <si>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</si>
  <si>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</si>
  <si>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</si>
  <si>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</si>
  <si>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</si>
  <si>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</si>
  <si>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</si>
  <si>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</si>
  <si>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</si>
  <si>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</si>
  <si>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</si>
  <si>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</si>
  <si>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</si>
  <si>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</si>
  <si>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</si>
  <si>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</si>
  <si>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</si>
  <si>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</si>
  <si>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</si>
  <si>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</si>
  <si>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</si>
  <si>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</si>
  <si>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</si>
  <si>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</si>
  <si>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</si>
  <si>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</si>
  <si>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</si>
  <si>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</si>
  <si>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</si>
  <si>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</si>
  <si>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</si>
  <si>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</si>
  <si>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</si>
  <si>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</si>
  <si>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</si>
  <si>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</si>
  <si>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</si>
  <si>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</si>
  <si>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</si>
  <si>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</si>
  <si>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</si>
  <si>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</si>
  <si>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</si>
  <si>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</si>
  <si>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</si>
  <si>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</si>
  <si>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</si>
  <si>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</si>
  <si>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</si>
  <si>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</si>
  <si>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</si>
  <si>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</si>
  <si>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</si>
  <si>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</si>
  <si>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</si>
  <si>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</si>
  <si>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</si>
  <si>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</si>
  <si>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</si>
  <si>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</si>
  <si>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</si>
  <si>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</si>
  <si>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</si>
  <si>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</si>
  <si>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</si>
  <si>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</si>
  <si>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</si>
  <si>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</si>
  <si>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</si>
  <si>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</si>
  <si>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</si>
  <si>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</si>
  <si>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</si>
  <si>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</si>
  <si>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</si>
  <si>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</si>
  <si>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</si>
  <si>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</si>
  <si>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</si>
  <si>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</si>
  <si>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</si>
  <si>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</si>
  <si>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</si>
  <si>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</si>
  <si>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</si>
  <si>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</si>
  <si>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</si>
  <si>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</si>
  <si>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</si>
  <si>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</si>
  <si>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</si>
  <si>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</si>
  <si>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</si>
  <si>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</si>
  <si>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</si>
  <si>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</si>
  <si>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</si>
  <si>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</si>
  <si>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</si>
  <si>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</si>
  <si>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</si>
  <si>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</si>
  <si>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</si>
  <si>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</si>
  <si>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</si>
  <si>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</si>
  <si>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</si>
  <si>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</si>
  <si>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</si>
  <si>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</si>
  <si>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</si>
  <si>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</si>
  <si>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</si>
  <si>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</si>
  <si>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</si>
  <si>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</si>
  <si>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</si>
  <si>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</si>
  <si>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</si>
  <si>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</si>
  <si>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</si>
  <si>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</si>
  <si>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</si>
  <si>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</si>
  <si>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</si>
  <si>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</si>
  <si>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</si>
  <si>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</si>
  <si>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</si>
  <si>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</si>
  <si>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</si>
  <si>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</si>
  <si>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</si>
  <si>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</si>
  <si>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</si>
  <si>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</si>
  <si>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</si>
  <si>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</si>
  <si>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</si>
  <si>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</si>
  <si>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</si>
  <si>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</si>
  <si>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</si>
  <si>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</si>
  <si>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</si>
  <si>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</si>
  <si>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</si>
  <si>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</si>
  <si>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</si>
  <si>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</si>
  <si>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</si>
  <si>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</si>
  <si>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</si>
  <si>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</si>
  <si>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</si>
  <si>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</si>
  <si>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</si>
  <si>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</si>
  <si>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</si>
  <si>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</si>
  <si>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</si>
  <si>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</si>
  <si>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</si>
  <si>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</si>
  <si>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</si>
  <si>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</si>
  <si>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</si>
  <si>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</si>
  <si>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</si>
  <si>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</si>
  <si>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</si>
  <si>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</si>
  <si>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</si>
  <si>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</si>
  <si>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</si>
  <si>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</si>
  <si>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</si>
  <si>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</si>
  <si>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</si>
  <si>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</si>
  <si>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</si>
  <si>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</si>
  <si>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</si>
  <si>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</si>
  <si>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</si>
  <si>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</si>
  <si>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</si>
  <si>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</si>
  <si>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</si>
  <si>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</si>
  <si>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</si>
  <si>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</si>
  <si>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</si>
  <si>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</si>
  <si>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</si>
  <si>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</si>
  <si>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</si>
  <si>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</si>
  <si>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</si>
  <si>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</si>
  <si>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</si>
  <si>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</si>
  <si>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</si>
  <si>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</si>
  <si>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</si>
  <si>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</si>
  <si>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</si>
  <si>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</si>
  <si>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</si>
  <si>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</si>
  <si>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</si>
  <si>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</si>
  <si>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</si>
  <si>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</si>
  <si>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</si>
  <si>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</si>
  <si>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</si>
  <si>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</si>
  <si>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</si>
  <si>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</si>
  <si>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</si>
  <si>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</si>
  <si>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</si>
  <si>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</si>
  <si>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</si>
  <si>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</si>
  <si>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</si>
  <si>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</si>
  <si>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</si>
  <si>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</si>
  <si>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</si>
  <si>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</si>
  <si>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</si>
  <si>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</si>
  <si>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</si>
  <si>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</si>
  <si>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</si>
  <si>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</si>
  <si>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</si>
  <si>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</si>
  <si>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</si>
  <si>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</si>
  <si>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</si>
  <si>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</si>
  <si>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</si>
  <si>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</si>
  <si>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</si>
  <si>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</si>
  <si>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</si>
  <si>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</si>
  <si>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</si>
  <si>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</si>
  <si>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</si>
  <si>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</si>
  <si>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</si>
  <si>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</si>
  <si>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</si>
  <si>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</si>
  <si>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</si>
  <si>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</si>
  <si>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</si>
  <si>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</si>
  <si>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</si>
  <si>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</si>
  <si>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</si>
  <si>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</si>
  <si>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</si>
  <si>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</si>
  <si>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</si>
  <si>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</si>
  <si>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</si>
  <si>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</si>
  <si>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</si>
  <si>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</si>
  <si>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</si>
  <si>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</si>
  <si>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</si>
  <si>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</si>
  <si>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</si>
  <si>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</si>
  <si>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</si>
  <si>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</si>
  <si>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</si>
  <si>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</si>
  <si>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</si>
  <si>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</si>
  <si>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</si>
  <si>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</si>
  <si>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</si>
  <si>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</si>
  <si>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</si>
  <si>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</si>
  <si>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</si>
  <si>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</si>
  <si>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</si>
  <si>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</si>
  <si>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</si>
  <si>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</si>
  <si>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</si>
  <si>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</si>
  <si>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</si>
  <si>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</si>
  <si>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</si>
  <si>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</si>
  <si>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</si>
  <si>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</si>
  <si>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</si>
  <si>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</si>
  <si>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</si>
  <si>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</si>
  <si>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</si>
  <si>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</si>
  <si>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</si>
  <si>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</si>
  <si>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</si>
  <si>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</si>
  <si>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</si>
  <si>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</si>
  <si>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</si>
  <si>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</si>
  <si>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</si>
  <si>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</si>
  <si>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</si>
  <si>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</si>
  <si>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</si>
  <si>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</si>
  <si>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</si>
  <si>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</si>
  <si>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</si>
  <si>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</si>
  <si>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</si>
  <si>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</si>
  <si>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</si>
  <si>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</si>
  <si>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</si>
  <si>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</si>
  <si>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</si>
  <si>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</si>
  <si>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</si>
  <si>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</si>
  <si>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</si>
  <si>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</si>
  <si>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</si>
  <si>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</si>
  <si>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</si>
  <si>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</si>
  <si>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</si>
  <si>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</si>
  <si>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</si>
  <si>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</si>
  <si>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</si>
  <si>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</si>
  <si>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</si>
  <si>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</si>
  <si>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</si>
  <si>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</si>
  <si>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</si>
  <si>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</si>
  <si>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</si>
  <si>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</si>
  <si>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</si>
  <si>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</si>
  <si>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</si>
  <si>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</si>
  <si>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</si>
  <si>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</si>
  <si>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</si>
  <si>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</si>
  <si>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</si>
  <si>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</si>
  <si>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</si>
  <si>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</si>
  <si>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</si>
  <si>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</si>
  <si>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</si>
  <si>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</si>
  <si>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</si>
  <si>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</si>
  <si>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</si>
  <si>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</si>
  <si>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</si>
  <si>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</si>
  <si>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</si>
  <si>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</si>
  <si>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</si>
  <si>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</si>
  <si>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</si>
  <si>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</si>
  <si>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</si>
  <si>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</si>
  <si>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</si>
  <si>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</si>
  <si>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</si>
  <si>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</si>
  <si>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</si>
  <si>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</si>
  <si>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</si>
  <si>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</si>
  <si>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</si>
  <si>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</si>
  <si>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</si>
  <si>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</si>
  <si>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</si>
  <si>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</si>
  <si>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</si>
  <si>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</si>
  <si>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</si>
  <si>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</si>
  <si>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</si>
  <si>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</si>
  <si>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</si>
  <si>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</si>
  <si>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</si>
  <si>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</si>
  <si>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</si>
  <si>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</si>
  <si>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</si>
  <si>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</si>
  <si>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</si>
  <si>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</si>
  <si>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</si>
  <si>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</si>
  <si>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</si>
  <si>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</si>
  <si>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</si>
  <si>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</si>
  <si>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</si>
  <si>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</si>
  <si>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</si>
  <si>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</si>
  <si>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</si>
  <si>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</si>
  <si>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</si>
  <si>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</si>
  <si>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</si>
  <si>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</si>
  <si>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</si>
  <si>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</si>
  <si>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</si>
  <si>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</si>
  <si>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</si>
  <si>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</si>
  <si>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</si>
  <si>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</si>
  <si>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</si>
  <si>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</si>
  <si>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</si>
  <si>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</si>
  <si>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</si>
  <si>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</si>
  <si>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</si>
  <si>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</si>
  <si>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</si>
  <si>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</si>
  <si>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</si>
  <si>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</si>
  <si>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</si>
  <si>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</si>
  <si>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</si>
  <si>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</si>
  <si>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</si>
  <si>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</si>
  <si>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</si>
  <si>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</si>
  <si>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</si>
  <si>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</si>
  <si>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</si>
  <si>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</si>
  <si>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</si>
  <si>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</si>
  <si>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</si>
  <si>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</si>
  <si>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</si>
  <si>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</si>
  <si>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</si>
  <si>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</si>
  <si>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</si>
  <si>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</si>
  <si>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</si>
  <si>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</si>
  <si>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</si>
  <si>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</si>
  <si>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</si>
  <si>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</si>
  <si>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</si>
  <si>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</si>
  <si>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</si>
  <si>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</si>
  <si>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</si>
  <si>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</si>
  <si>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</si>
  <si>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</si>
  <si>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</si>
  <si>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</si>
  <si>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</si>
  <si>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</si>
  <si>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</si>
  <si>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</si>
  <si>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</si>
  <si>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</si>
  <si>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</si>
  <si>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</si>
  <si>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</si>
  <si>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</si>
  <si>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</si>
  <si>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</si>
  <si>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</si>
  <si>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</si>
  <si>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</si>
  <si>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</si>
  <si>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</si>
  <si>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</si>
  <si>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</si>
  <si>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</si>
  <si>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</si>
  <si>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</si>
  <si>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</si>
  <si>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</si>
  <si>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</si>
  <si>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</si>
  <si>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</si>
  <si>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</si>
  <si>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</si>
  <si>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</si>
  <si>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</si>
  <si>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</si>
  <si>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</si>
  <si>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</si>
  <si>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</si>
  <si>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</si>
  <si>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</si>
  <si>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</si>
  <si>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</si>
  <si>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</si>
  <si>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</si>
  <si>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</si>
  <si>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</si>
  <si>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</si>
  <si>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</si>
  <si>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</si>
  <si>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</si>
  <si>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</si>
  <si>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</si>
  <si>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</si>
  <si>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</si>
  <si>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</si>
  <si>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</si>
  <si>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</si>
  <si>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</si>
  <si>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</si>
  <si>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</si>
  <si>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</si>
  <si>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</si>
  <si>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</si>
  <si>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</si>
  <si>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</si>
  <si>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</si>
  <si>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</si>
  <si>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</si>
  <si>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</si>
  <si>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</si>
  <si>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</si>
  <si>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</si>
  <si>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</si>
  <si>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</si>
  <si>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</si>
  <si>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</si>
  <si>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</si>
  <si>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</si>
  <si>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</si>
  <si>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</si>
  <si>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</si>
  <si>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</si>
  <si>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</si>
  <si>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</si>
  <si>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</si>
  <si>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</si>
  <si>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</si>
  <si>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</si>
  <si>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</si>
  <si>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</si>
  <si>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</si>
  <si>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</si>
  <si>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</si>
  <si>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</si>
  <si>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</si>
  <si>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</si>
  <si>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</si>
  <si>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</si>
  <si>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</si>
  <si>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</si>
  <si>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</si>
  <si>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</si>
  <si>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</si>
  <si>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</si>
  <si>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</si>
  <si>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</si>
  <si>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</si>
  <si>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</si>
  <si>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</si>
  <si>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</si>
  <si>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</si>
  <si>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</si>
  <si>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</si>
  <si>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</si>
  <si>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</si>
  <si>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</si>
  <si>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</si>
  <si>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</si>
  <si>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</si>
  <si>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</si>
  <si>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</si>
  <si>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</si>
  <si>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</si>
  <si>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</si>
  <si>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</si>
  <si>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</si>
  <si>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</si>
  <si>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</si>
  <si>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</si>
  <si>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</si>
  <si>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</si>
  <si>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</si>
  <si>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</si>
  <si>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</si>
  <si>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</si>
  <si>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</si>
  <si>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</si>
  <si>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</si>
  <si>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</si>
  <si>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</si>
  <si>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</si>
  <si>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</si>
  <si>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</si>
  <si>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</si>
  <si>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</si>
  <si>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</si>
  <si>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</si>
  <si>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</si>
  <si>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</si>
  <si>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</si>
  <si>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</si>
  <si>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</si>
  <si>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</si>
  <si>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</si>
  <si>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</si>
  <si>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</si>
  <si>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</si>
  <si>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</si>
  <si>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</si>
  <si>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</si>
  <si>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</si>
  <si>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</si>
  <si>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</si>
  <si>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</si>
  <si>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</si>
  <si>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</si>
  <si>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</si>
  <si>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</si>
  <si>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</si>
  <si>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</si>
  <si>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</si>
  <si>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</si>
  <si>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</si>
  <si>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</si>
  <si>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</si>
  <si>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</si>
  <si>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</si>
  <si>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</si>
  <si>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</si>
  <si>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</si>
  <si>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</si>
  <si>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</si>
  <si>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</si>
  <si>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</si>
  <si>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</si>
  <si>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</si>
  <si>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</si>
  <si>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</si>
  <si>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</si>
  <si>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</si>
  <si>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</si>
  <si>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</si>
  <si>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</si>
  <si>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</si>
  <si>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</si>
  <si>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</si>
  <si>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</si>
  <si>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</si>
  <si>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</si>
  <si>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</si>
  <si>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</si>
  <si>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</si>
  <si>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</si>
  <si>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</si>
  <si>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</si>
  <si>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</si>
  <si>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</si>
  <si>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</si>
  <si>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</si>
  <si>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</si>
  <si>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</si>
  <si>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</si>
  <si>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</si>
  <si>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</si>
  <si>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</si>
  <si>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</si>
  <si>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</si>
  <si>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</si>
  <si>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</si>
  <si>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</si>
  <si>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</si>
  <si>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</si>
  <si>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</si>
  <si>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</si>
  <si>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</si>
  <si>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</si>
  <si>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</si>
  <si>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</si>
  <si>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</si>
  <si>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</si>
  <si>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</si>
  <si>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</si>
  <si>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</si>
  <si>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</si>
  <si>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</si>
  <si>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</si>
  <si>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</si>
  <si>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</si>
  <si>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</si>
  <si>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</si>
  <si>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</si>
  <si>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</si>
  <si>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</si>
  <si>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</si>
  <si>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</si>
  <si>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</si>
  <si>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</si>
  <si>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</si>
  <si>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</si>
  <si>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</si>
  <si>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</si>
  <si>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</si>
  <si>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</si>
  <si>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</si>
  <si>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</si>
  <si>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</si>
  <si>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</si>
  <si>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</si>
  <si>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</si>
  <si>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</si>
  <si>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</si>
  <si>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</si>
  <si>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</si>
  <si>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</si>
  <si>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</si>
  <si>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</si>
  <si>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</si>
  <si>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</si>
  <si>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</si>
  <si>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</si>
  <si>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</si>
  <si>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</si>
  <si>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</si>
  <si>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</si>
  <si>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</si>
  <si>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</si>
  <si>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</si>
  <si>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</si>
  <si>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</si>
  <si>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</si>
  <si>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</si>
  <si>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</si>
  <si>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</si>
  <si>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</si>
  <si>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</si>
  <si>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</si>
  <si>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</si>
  <si>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</si>
  <si>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</si>
  <si>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</si>
  <si>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</si>
  <si>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</si>
  <si>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</si>
  <si>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</si>
  <si>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</si>
  <si>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</si>
  <si>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</si>
  <si>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</si>
  <si>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</si>
  <si>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</si>
  <si>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</si>
  <si>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</si>
  <si>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</si>
  <si>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</si>
  <si>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</si>
  <si>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</si>
  <si>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</si>
  <si>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</si>
  <si>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</si>
  <si>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</si>
  <si>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</si>
  <si>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</si>
  <si>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</si>
  <si>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</si>
  <si>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</si>
  <si>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</si>
  <si>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</si>
  <si>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</si>
  <si>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</si>
  <si>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</si>
  <si>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</si>
  <si>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</si>
  <si>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</si>
  <si>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</si>
  <si>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</si>
  <si>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</si>
  <si>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</si>
  <si>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</si>
  <si>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</si>
  <si>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</si>
  <si>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</si>
  <si>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</si>
  <si>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</si>
  <si>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</si>
  <si>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</si>
  <si>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</si>
  <si>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</si>
  <si>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</si>
  <si>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</si>
  <si>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</si>
  <si>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</si>
  <si>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</si>
  <si>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</si>
  <si>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</si>
  <si>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</si>
  <si>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</si>
  <si>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</si>
  <si>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</si>
  <si>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</si>
  <si>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</si>
  <si>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</si>
  <si>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</si>
  <si>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</si>
  <si>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</si>
  <si>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</si>
  <si>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</si>
  <si>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</si>
  <si>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</si>
  <si>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</si>
  <si>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</si>
  <si>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</si>
  <si>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</si>
  <si>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</si>
  <si>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</si>
  <si>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</si>
  <si>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</si>
  <si>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</si>
  <si>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</si>
  <si>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</si>
  <si>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</si>
  <si>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</si>
  <si>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</si>
  <si>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</si>
  <si>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</si>
  <si>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</si>
  <si>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</si>
  <si>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</si>
  <si>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</si>
  <si>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</si>
  <si>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</si>
  <si>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</si>
  <si>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</si>
  <si>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</si>
  <si>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</si>
  <si>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</si>
  <si>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</si>
  <si>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</si>
  <si>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</si>
  <si>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</si>
  <si>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</si>
  <si>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</si>
  <si>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</si>
  <si>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</si>
  <si>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</si>
  <si>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</si>
  <si>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</si>
  <si>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</si>
  <si>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</si>
  <si>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</si>
  <si>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</si>
  <si>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</si>
  <si>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</si>
  <si>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</si>
  <si>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</si>
  <si>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</si>
  <si>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</si>
  <si>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</si>
  <si>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</si>
  <si>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</si>
  <si>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</si>
  <si>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</si>
  <si>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</si>
  <si>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</si>
  <si>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</si>
  <si>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</si>
  <si>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</si>
  <si>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</si>
  <si>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</si>
  <si>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</si>
  <si>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</si>
  <si>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</si>
  <si>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</si>
  <si>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</si>
  <si>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</si>
  <si>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</si>
  <si>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</si>
  <si>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</si>
  <si>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</si>
  <si>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</si>
  <si>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</si>
  <si>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</si>
  <si>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</si>
  <si>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</si>
  <si>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</si>
  <si>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</si>
  <si>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</si>
  <si>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</si>
  <si>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</si>
  <si>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</si>
  <si>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</si>
  <si>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</si>
  <si>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</si>
  <si>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</si>
  <si>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</si>
  <si>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</si>
  <si>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</si>
  <si>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</si>
  <si>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</si>
  <si>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</si>
  <si>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</si>
  <si>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</si>
  <si>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</si>
  <si>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</si>
  <si>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</si>
  <si>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</si>
  <si>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</si>
  <si>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</si>
  <si>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</si>
  <si>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</si>
  <si>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</si>
  <si>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</si>
  <si>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</si>
  <si>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</si>
  <si>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</si>
  <si>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</si>
  <si>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</si>
  <si>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</si>
  <si>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</si>
  <si>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</si>
  <si>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</si>
  <si>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</si>
  <si>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</si>
  <si>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</si>
  <si>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</si>
  <si>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</si>
  <si>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</si>
  <si>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</si>
  <si>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</si>
  <si>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</si>
  <si>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</si>
  <si>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</si>
  <si>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</si>
  <si>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</si>
  <si>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</si>
  <si>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</si>
  <si>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</si>
  <si>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</si>
  <si>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</si>
  <si>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</si>
  <si>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</si>
  <si>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</si>
  <si>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</si>
  <si>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</si>
  <si>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</si>
  <si>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</si>
  <si>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</si>
  <si>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</si>
  <si>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</si>
  <si>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</si>
  <si>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</si>
  <si>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</si>
  <si>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</si>
  <si>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</si>
  <si>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</si>
  <si>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</si>
  <si>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</si>
  <si>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</si>
  <si>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</si>
  <si>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</si>
  <si>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</si>
  <si>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</si>
  <si>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</si>
  <si>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</si>
  <si>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</si>
  <si>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</si>
  <si>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</si>
  <si>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</si>
  <si>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</si>
  <si>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</si>
  <si>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</si>
  <si>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</si>
  <si>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</si>
  <si>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</si>
  <si>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</si>
  <si>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</si>
  <si>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</si>
  <si>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</si>
  <si>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</si>
  <si>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</si>
  <si>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</si>
  <si>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</si>
  <si>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</si>
  <si>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</si>
  <si>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</si>
  <si>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</si>
  <si>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</si>
  <si>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</si>
  <si>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</si>
  <si>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</si>
  <si>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</si>
  <si>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</si>
  <si>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</si>
  <si>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</si>
  <si>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</si>
  <si>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</si>
  <si>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</si>
  <si>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</si>
  <si>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</si>
  <si>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</si>
  <si>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</si>
  <si>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</si>
  <si>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</si>
  <si>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</si>
  <si>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</si>
  <si>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</si>
  <si>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</si>
  <si>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</si>
  <si>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</si>
  <si>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</si>
  <si>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</si>
  <si>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</si>
  <si>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</si>
  <si>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</si>
  <si>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</si>
  <si>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</si>
  <si>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</si>
  <si>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</si>
  <si>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</si>
  <si>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</si>
  <si>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</si>
  <si>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</si>
  <si>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</si>
  <si>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</si>
  <si>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</si>
  <si>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</si>
  <si>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</si>
  <si>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</si>
  <si>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</si>
  <si>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</si>
  <si>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</si>
  <si>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</si>
  <si>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</si>
  <si>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</si>
  <si>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</si>
  <si>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</si>
  <si>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</si>
  <si>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</si>
  <si>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</si>
  <si>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</si>
  <si>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</si>
  <si>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</si>
  <si>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</si>
  <si>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</si>
  <si>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</si>
  <si>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</si>
  <si>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</si>
  <si>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</si>
  <si>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</si>
  <si>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</si>
  <si>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</si>
  <si>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</si>
  <si>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</si>
  <si>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</si>
  <si>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</si>
  <si>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</si>
  <si>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</si>
  <si>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</si>
  <si>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</si>
  <si>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</si>
  <si>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</si>
  <si>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</si>
  <si>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</si>
  <si>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</si>
  <si>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</si>
  <si>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</si>
  <si>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</si>
  <si>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</si>
  <si>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</si>
  <si>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</si>
  <si>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</si>
  <si>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</si>
  <si>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</si>
  <si>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</si>
  <si>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</si>
  <si>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</si>
  <si>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</si>
  <si>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</si>
  <si>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</si>
  <si>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</si>
  <si>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</si>
  <si>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</si>
  <si>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</si>
  <si>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</si>
  <si>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</si>
  <si>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</si>
  <si>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</si>
  <si>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</si>
  <si>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</si>
  <si>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</si>
  <si>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</si>
  <si>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</si>
  <si>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</si>
  <si>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</si>
  <si>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</si>
  <si>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</si>
  <si>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</si>
  <si>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</si>
  <si>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</si>
  <si>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</si>
  <si>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</si>
  <si>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</si>
  <si>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</si>
  <si>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</si>
  <si>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</si>
  <si>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</si>
  <si>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</si>
  <si>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</si>
  <si>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</si>
  <si>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</si>
  <si>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</si>
  <si>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</si>
  <si>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</si>
  <si>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</si>
  <si>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</si>
  <si>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</si>
  <si>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</si>
  <si>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</si>
  <si>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</si>
  <si>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</si>
  <si>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</si>
  <si>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</si>
  <si>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</si>
  <si>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</si>
  <si>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</si>
  <si>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</si>
  <si>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</si>
  <si>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</si>
  <si>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</si>
  <si>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</si>
  <si>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</si>
  <si>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</si>
  <si>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</si>
  <si>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</si>
  <si>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</si>
  <si>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</si>
  <si>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</si>
  <si>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</si>
  <si>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</si>
  <si>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</si>
  <si>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</si>
  <si>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</si>
  <si>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</si>
  <si>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</si>
  <si>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</si>
  <si>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</si>
  <si>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</si>
  <si>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</si>
  <si>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</si>
  <si>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</si>
  <si>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</si>
  <si>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</si>
  <si>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</si>
  <si>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</si>
  <si>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</si>
  <si>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</si>
  <si>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</si>
  <si>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</si>
  <si>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</si>
  <si>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</si>
  <si>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</si>
  <si>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</si>
  <si>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</si>
  <si>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</si>
  <si>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</si>
  <si>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</si>
  <si>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</si>
  <si>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</si>
  <si>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</si>
  <si>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</si>
  <si>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</si>
  <si>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</si>
  <si>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</si>
  <si>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</si>
  <si>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</si>
  <si>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</si>
  <si>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</si>
  <si>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</si>
  <si>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</si>
  <si>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</si>
  <si>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</si>
  <si>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</si>
  <si>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</si>
  <si>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</si>
  <si>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</si>
  <si>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</si>
  <si>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</si>
  <si>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</si>
  <si>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</si>
  <si>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</si>
  <si>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</si>
  <si>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</si>
  <si>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</si>
  <si>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</si>
  <si>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</si>
  <si>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</si>
  <si>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</si>
  <si>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</si>
  <si>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</si>
  <si>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</si>
  <si>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</si>
  <si>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</si>
  <si>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</si>
  <si>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</si>
  <si>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</si>
  <si>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</si>
  <si>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</si>
  <si>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</si>
  <si>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</si>
  <si>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</si>
  <si>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</si>
  <si>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</si>
  <si>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</si>
  <si>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</si>
  <si>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</si>
  <si>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</si>
  <si>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</si>
  <si>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</si>
  <si>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</si>
  <si>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</si>
  <si>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</si>
  <si>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</si>
  <si>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</si>
  <si>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</si>
  <si>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</si>
  <si>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</si>
  <si>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</si>
  <si>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</si>
  <si>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</si>
  <si>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</si>
  <si>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</si>
  <si>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</si>
  <si>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</si>
  <si>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</si>
  <si>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</si>
  <si>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</si>
  <si>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</si>
  <si>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</si>
  <si>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</si>
  <si>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</si>
  <si>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</si>
  <si>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</si>
  <si>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</si>
  <si>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</si>
  <si>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</si>
  <si>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</si>
  <si>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</si>
  <si>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</si>
  <si>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</si>
  <si>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</si>
  <si>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</si>
  <si>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</si>
  <si>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</si>
  <si>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</si>
  <si>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</si>
  <si>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</si>
  <si>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</si>
  <si>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</si>
  <si>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</si>
  <si>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</si>
  <si>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</si>
  <si>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</si>
  <si>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</si>
  <si>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</si>
  <si>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</si>
  <si>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</si>
  <si>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</si>
  <si>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</si>
  <si>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</si>
  <si>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</si>
  <si>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</si>
  <si>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</si>
  <si>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</si>
  <si>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</si>
  <si>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</si>
  <si>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</si>
  <si>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</si>
  <si>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</si>
  <si>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</si>
  <si>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</si>
  <si>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</si>
  <si>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</si>
  <si>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</si>
  <si>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</si>
  <si>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</si>
  <si>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</si>
  <si>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</si>
  <si>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</si>
  <si>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</si>
  <si>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</si>
  <si>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</si>
  <si>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</si>
  <si>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</si>
  <si>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</si>
  <si>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</si>
  <si>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</si>
  <si>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</si>
  <si>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</si>
  <si>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</si>
  <si>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</si>
  <si>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</si>
  <si>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</si>
  <si>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</si>
  <si>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</si>
  <si>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</si>
  <si>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</si>
  <si>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</si>
  <si>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</si>
  <si>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</si>
  <si>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</si>
  <si>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</si>
  <si>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</si>
  <si>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</si>
  <si>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</si>
  <si>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</si>
  <si>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</si>
  <si>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</si>
  <si>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</si>
  <si>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</si>
  <si>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</si>
  <si>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</si>
  <si>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</si>
  <si>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</si>
  <si>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</si>
  <si>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</si>
  <si>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</si>
  <si>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</si>
  <si>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</si>
  <si>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</si>
  <si>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</si>
  <si>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</si>
  <si>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</si>
  <si>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</si>
  <si>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</si>
  <si>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</si>
  <si>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</si>
  <si>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</si>
  <si>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</si>
  <si>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</si>
  <si>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</si>
  <si>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</si>
  <si>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</si>
  <si>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</si>
  <si>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</si>
  <si>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</si>
  <si>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</si>
  <si>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</si>
  <si>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</si>
  <si>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</si>
  <si>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</si>
  <si>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</si>
  <si>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</si>
  <si>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</si>
  <si>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</si>
  <si>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</si>
  <si>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</si>
  <si>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</si>
  <si>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</si>
  <si>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</si>
  <si>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</si>
  <si>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</si>
  <si>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</si>
  <si>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</si>
  <si>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</si>
  <si>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</si>
  <si>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</si>
  <si>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</si>
  <si>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</si>
  <si>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</si>
  <si>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</si>
  <si>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</si>
  <si>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</si>
  <si>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</si>
  <si>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</si>
  <si>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</si>
  <si>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</si>
  <si>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</si>
  <si>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</si>
  <si>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</si>
  <si>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</si>
  <si>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</si>
  <si>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</si>
  <si>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</si>
  <si>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</si>
  <si>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</si>
  <si>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</si>
  <si>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</si>
  <si>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</si>
  <si>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</si>
  <si>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</si>
  <si>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</si>
  <si>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</si>
  <si>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</si>
  <si>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</si>
  <si>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</si>
  <si>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</si>
  <si>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</si>
  <si>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</si>
  <si>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</si>
  <si>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</si>
  <si>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</si>
  <si>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</si>
  <si>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</si>
  <si>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</si>
  <si>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</si>
  <si>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</si>
  <si>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</si>
  <si>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</si>
  <si>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</si>
  <si>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</si>
  <si>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</si>
  <si>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</si>
  <si>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</si>
  <si>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</si>
  <si>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</si>
  <si>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</si>
  <si>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</si>
  <si>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</si>
  <si>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</si>
  <si>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</si>
  <si>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</si>
  <si>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</si>
  <si>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</si>
  <si>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</si>
  <si>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</si>
  <si>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</si>
  <si>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</si>
  <si>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</si>
  <si>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</si>
  <si>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</si>
  <si>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</si>
  <si>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</si>
  <si>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</si>
  <si>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</si>
  <si>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</si>
  <si>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</si>
  <si>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</si>
  <si>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</si>
  <si>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</si>
  <si>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</si>
  <si>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</si>
  <si>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</si>
  <si>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</si>
  <si>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</si>
  <si>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</si>
  <si>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</si>
  <si>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</si>
  <si>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</si>
  <si>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</si>
  <si>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</si>
  <si>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</si>
  <si>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</si>
  <si>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</si>
  <si>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</si>
  <si>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</si>
  <si>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</si>
  <si>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</si>
  <si>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</si>
  <si>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</si>
  <si>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</si>
  <si>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</si>
  <si>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</si>
  <si>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</si>
  <si>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</si>
  <si>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</si>
  <si>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</si>
  <si>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</si>
  <si>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</si>
  <si>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</si>
  <si>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</si>
  <si>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</si>
  <si>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</si>
  <si>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</si>
  <si>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</si>
  <si>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</si>
  <si>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</si>
  <si>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</si>
  <si>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</si>
  <si>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</si>
  <si>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</si>
  <si>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</si>
  <si>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</si>
  <si>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</si>
  <si>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</si>
  <si>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</si>
  <si>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</si>
  <si>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</si>
  <si>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</si>
  <si>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</si>
  <si>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</si>
  <si>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</si>
  <si>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</si>
  <si>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</si>
  <si>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</si>
  <si>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</si>
  <si>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</si>
  <si>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</si>
  <si>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</si>
  <si>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</si>
  <si>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</si>
  <si>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</si>
  <si>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</si>
  <si>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</si>
  <si>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</si>
  <si>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</si>
  <si>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</si>
  <si>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</si>
  <si>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</si>
  <si>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</si>
  <si>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</si>
  <si>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</si>
  <si>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</si>
  <si>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</si>
  <si>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</si>
  <si>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</si>
  <si>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</si>
  <si>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</si>
  <si>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</si>
  <si>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</si>
  <si>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</si>
  <si>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</si>
  <si>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</si>
  <si>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</si>
  <si>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</si>
  <si>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</si>
  <si>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</si>
  <si>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</si>
  <si>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</si>
  <si>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</si>
  <si>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</si>
  <si>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</si>
  <si>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</si>
  <si>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</si>
  <si>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</si>
  <si>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</si>
  <si>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</si>
  <si>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</si>
  <si>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</si>
  <si>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</si>
  <si>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</si>
  <si>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</si>
  <si>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</si>
  <si>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</si>
  <si>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</si>
  <si>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</si>
  <si>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</si>
  <si>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</si>
  <si>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</si>
  <si>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</si>
  <si>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</si>
  <si>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</si>
  <si>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</si>
  <si>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</si>
  <si>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</si>
  <si>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</si>
  <si>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</si>
  <si>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</si>
  <si>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</si>
  <si>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</si>
  <si>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</si>
  <si>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</si>
  <si>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</si>
  <si>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</si>
  <si>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</si>
  <si>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</si>
  <si>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</si>
  <si>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</si>
  <si>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</si>
  <si>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</si>
  <si>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</si>
  <si>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</si>
  <si>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</si>
  <si>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</si>
  <si>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</si>
  <si>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</si>
  <si>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</si>
  <si>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</si>
  <si>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</si>
  <si>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</si>
  <si>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</si>
  <si>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</si>
  <si>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</si>
  <si>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</si>
  <si>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</si>
  <si>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</si>
  <si>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</si>
  <si>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</si>
  <si>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</si>
  <si>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</si>
  <si>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</si>
  <si>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</si>
  <si>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</si>
  <si>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</si>
  <si>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</si>
  <si>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</si>
  <si>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</si>
  <si>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</si>
  <si>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</si>
  <si>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</si>
  <si>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</si>
  <si>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</si>
  <si>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</si>
  <si>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</si>
  <si>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</si>
  <si>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</si>
  <si>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</si>
  <si>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</si>
  <si>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</si>
  <si>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</si>
  <si>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</si>
  <si>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</si>
  <si>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</si>
  <si>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</si>
  <si>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</si>
  <si>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</si>
  <si>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</si>
  <si>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</si>
  <si>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</si>
  <si>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</si>
  <si>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</si>
  <si>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</si>
  <si>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</si>
  <si>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</si>
  <si>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</si>
  <si>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</si>
  <si>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</si>
  <si>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</si>
  <si>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</si>
  <si>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</si>
  <si>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</si>
  <si>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</si>
  <si>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</si>
  <si>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</si>
  <si>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</si>
  <si>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</si>
  <si>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</si>
  <si>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</si>
  <si>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</si>
  <si>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</si>
  <si>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</si>
  <si>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</si>
  <si>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</si>
  <si>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</si>
  <si>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</si>
  <si>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</si>
  <si>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</si>
  <si>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</si>
  <si>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</si>
  <si>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</si>
  <si>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</si>
  <si>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</si>
  <si>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</si>
  <si>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</si>
  <si>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</si>
  <si>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</si>
  <si>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</si>
  <si>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</si>
  <si>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</si>
  <si>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</si>
  <si>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</si>
  <si>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</si>
  <si>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</si>
  <si>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</si>
  <si>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</si>
  <si>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</si>
  <si>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</si>
  <si>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</si>
  <si>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</si>
  <si>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</si>
  <si>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</si>
  <si>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</si>
  <si>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</si>
  <si>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</si>
  <si>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</si>
  <si>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</si>
  <si>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</si>
  <si>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</si>
  <si>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</si>
  <si>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</si>
  <si>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</si>
  <si>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</si>
  <si>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</si>
  <si>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</si>
  <si>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</si>
  <si>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</si>
  <si>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</si>
  <si>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</si>
  <si>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</si>
  <si>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</si>
  <si>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</si>
  <si>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</si>
  <si>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</si>
  <si>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</si>
  <si>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</si>
  <si>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</si>
  <si>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</si>
  <si>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</si>
  <si>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</si>
  <si>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</si>
  <si>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</si>
  <si>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</si>
  <si>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</si>
  <si>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</si>
  <si>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</si>
  <si>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</si>
  <si>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</si>
  <si>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</si>
  <si>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</si>
  <si>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</si>
  <si>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</si>
  <si>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</si>
  <si>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</si>
  <si>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</si>
  <si>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</si>
  <si>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</si>
  <si>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</si>
  <si>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</si>
  <si>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</si>
  <si>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</si>
  <si>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</si>
  <si>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</si>
  <si>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</si>
  <si>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</si>
  <si>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</si>
  <si>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</si>
  <si>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</si>
  <si>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</si>
  <si>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</si>
  <si>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</si>
  <si>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</si>
  <si>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</si>
  <si>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</si>
  <si>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</si>
  <si>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</si>
  <si>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</si>
  <si>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</si>
  <si>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</si>
  <si>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</si>
  <si>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</si>
  <si>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</si>
  <si>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</si>
  <si>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</si>
  <si>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</si>
  <si>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</si>
  <si>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</si>
  <si>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</si>
  <si>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</si>
  <si>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</si>
  <si>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</si>
  <si>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</si>
  <si>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</si>
  <si>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</si>
  <si>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</si>
  <si>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</si>
  <si>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</si>
  <si>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</si>
  <si>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</si>
  <si>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</si>
  <si>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</si>
  <si>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</si>
  <si>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</si>
  <si>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</si>
  <si>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</si>
  <si>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</si>
  <si>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</si>
  <si>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</si>
  <si>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</si>
  <si>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</si>
  <si>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</si>
  <si>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</si>
  <si>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</si>
  <si>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</si>
  <si>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</si>
  <si>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</si>
  <si>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</si>
  <si>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</si>
  <si>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</si>
  <si>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</si>
  <si>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</si>
  <si>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</si>
  <si>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</si>
  <si>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</si>
  <si>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</si>
  <si>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</si>
  <si>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</si>
  <si>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</si>
  <si>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</si>
  <si>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</si>
  <si>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</si>
  <si>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</si>
  <si>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</si>
  <si>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</si>
  <si>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</si>
  <si>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</si>
  <si>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</si>
  <si>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</si>
  <si>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</si>
  <si>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</si>
  <si>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</si>
  <si>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</si>
  <si>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</si>
  <si>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</si>
  <si>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</si>
  <si>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</si>
  <si>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</si>
  <si>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</si>
  <si>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</si>
  <si>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</si>
  <si>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</si>
  <si>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</si>
  <si>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</si>
  <si>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</si>
  <si>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</si>
  <si>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</si>
  <si>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</si>
  <si>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</si>
  <si>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</si>
  <si>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</si>
  <si>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</si>
  <si>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</si>
  <si>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</si>
  <si>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</si>
  <si>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</si>
  <si>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</si>
  <si>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</si>
  <si>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</si>
  <si>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</si>
  <si>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</si>
  <si>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</si>
  <si>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</si>
  <si>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</si>
  <si>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</si>
  <si>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</si>
  <si>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</si>
  <si>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</si>
  <si>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</si>
  <si>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</si>
  <si>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</si>
  <si>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</si>
  <si>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</si>
  <si>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</si>
  <si>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</si>
  <si>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</si>
  <si>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</si>
  <si>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</si>
  <si>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</si>
  <si>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</si>
  <si>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</si>
  <si>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</si>
  <si>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</si>
  <si>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</si>
  <si>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</si>
  <si>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</si>
  <si>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</si>
  <si>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</si>
  <si>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</si>
  <si>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</si>
  <si>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</si>
  <si>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</si>
  <si>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</si>
  <si>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</si>
  <si>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</si>
  <si>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</si>
  <si>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</si>
  <si>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</si>
  <si>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</si>
  <si>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</si>
  <si>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</si>
  <si>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</si>
  <si>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</si>
  <si>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</si>
  <si>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</si>
  <si>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</si>
  <si>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</si>
  <si>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</si>
  <si>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</si>
  <si>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</si>
  <si>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</si>
  <si>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</si>
  <si>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</si>
  <si>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</si>
  <si>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</si>
  <si>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</si>
  <si>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</si>
  <si>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</si>
  <si>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</si>
  <si>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</si>
  <si>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</si>
  <si>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</si>
  <si>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</si>
  <si>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</si>
  <si>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</si>
  <si>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</si>
  <si>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</si>
  <si>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</si>
  <si>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</si>
  <si>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</si>
  <si>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</si>
  <si>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</si>
  <si>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</si>
  <si>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</si>
  <si>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</si>
  <si>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</si>
  <si>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</si>
  <si>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</si>
  <si>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</si>
  <si>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</si>
  <si>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</si>
  <si>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</si>
  <si>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</si>
  <si>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</si>
  <si>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</si>
  <si>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</si>
  <si>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</si>
  <si>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</si>
  <si>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</si>
  <si>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</si>
  <si>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</si>
  <si>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</si>
  <si>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</si>
  <si>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</si>
  <si>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</si>
  <si>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</si>
  <si>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</si>
  <si>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</si>
  <si>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</si>
  <si>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</si>
  <si>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</si>
  <si>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</si>
  <si>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</si>
  <si>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</si>
  <si>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</si>
  <si>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</si>
  <si>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</si>
  <si>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</si>
  <si>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</si>
  <si>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</si>
  <si>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</si>
  <si>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</si>
  <si>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</si>
  <si>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</si>
  <si>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</si>
  <si>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</si>
  <si>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</si>
  <si>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</si>
  <si>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</si>
  <si>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</si>
  <si>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</si>
  <si>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</si>
  <si>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</si>
  <si>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</si>
  <si>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</si>
  <si>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</si>
  <si>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</si>
  <si>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</si>
  <si>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</si>
  <si>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</si>
  <si>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</si>
  <si>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</si>
  <si>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</si>
  <si>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</si>
  <si>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</si>
  <si>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</si>
  <si>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</si>
  <si>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</si>
  <si>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</si>
  <si>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</si>
  <si>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</si>
  <si>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</si>
  <si>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</si>
  <si>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</si>
  <si>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</si>
  <si>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</si>
  <si>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</si>
  <si>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</si>
  <si>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</si>
  <si>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</si>
  <si>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</si>
  <si>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</si>
  <si>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</si>
  <si>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</si>
  <si>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</si>
  <si>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</si>
  <si>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</si>
  <si>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</si>
  <si>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</si>
  <si>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</si>
  <si>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</si>
  <si>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</si>
  <si>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</si>
  <si>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</si>
  <si>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</si>
  <si>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</si>
  <si>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</si>
  <si>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</si>
  <si>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</si>
  <si>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</si>
  <si>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</si>
  <si>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</si>
  <si>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</si>
  <si>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</si>
  <si>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</si>
  <si>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</si>
  <si>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</si>
  <si>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</si>
  <si>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</si>
  <si>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</si>
  <si>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</si>
  <si>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</si>
  <si>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</si>
  <si>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</si>
  <si>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</si>
  <si>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</si>
  <si>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</si>
  <si>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</si>
  <si>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</si>
  <si>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</si>
  <si>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</si>
  <si>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</si>
  <si>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</si>
  <si>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</si>
  <si>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</si>
  <si>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</si>
  <si>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</si>
  <si>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</si>
  <si>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</si>
  <si>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</si>
  <si>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</si>
  <si>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</si>
  <si>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</si>
  <si>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</si>
  <si>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</si>
  <si>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</si>
  <si>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</si>
  <si>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</si>
  <si>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</si>
  <si>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</si>
  <si>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</si>
  <si>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</si>
  <si>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</si>
  <si>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</si>
  <si>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</si>
  <si>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</si>
  <si>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</si>
  <si>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</si>
  <si>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</si>
  <si>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</si>
  <si>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</si>
  <si>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</si>
  <si>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</si>
  <si>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</si>
  <si>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</si>
  <si>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</si>
  <si>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</si>
  <si>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</si>
  <si>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</si>
  <si>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</si>
  <si>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</si>
  <si>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</si>
  <si>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</si>
  <si>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</si>
  <si>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</si>
  <si>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</si>
  <si>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</si>
  <si>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</si>
  <si>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</si>
  <si>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</si>
  <si>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</si>
  <si>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</si>
  <si>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</si>
  <si>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</si>
  <si>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</si>
  <si>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</si>
  <si>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</si>
  <si>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</si>
  <si>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</si>
  <si>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</si>
  <si>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</si>
  <si>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</si>
  <si>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</si>
  <si>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</si>
  <si>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</si>
  <si>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</si>
  <si>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</si>
  <si>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</si>
  <si>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</si>
  <si>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</si>
  <si>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</si>
  <si>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</si>
  <si>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</si>
  <si>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</si>
  <si>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</si>
  <si>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</si>
  <si>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</si>
  <si>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</si>
  <si>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</si>
  <si>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</si>
  <si>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</si>
  <si>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</si>
  <si>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</si>
  <si>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</si>
  <si>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</si>
  <si>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</si>
  <si>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</si>
  <si>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</si>
  <si>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</si>
  <si>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</si>
  <si>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</si>
  <si>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</si>
  <si>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</si>
  <si>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</si>
  <si>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</si>
  <si>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</si>
  <si>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</si>
  <si>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</si>
  <si>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</si>
  <si>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</si>
  <si>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</si>
  <si>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</si>
  <si>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</si>
  <si>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</si>
  <si>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</si>
  <si>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</si>
  <si>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</si>
  <si>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</si>
  <si>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</si>
  <si>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</si>
  <si>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</si>
  <si>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</si>
  <si>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</si>
  <si>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</si>
  <si>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</si>
  <si>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</si>
  <si>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</si>
  <si>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</si>
  <si>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</si>
  <si>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</si>
  <si>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</si>
  <si>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</si>
  <si>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</si>
  <si>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</si>
  <si>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</si>
  <si>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</si>
  <si>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</si>
  <si>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</si>
  <si>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</si>
  <si>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</si>
  <si>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</si>
  <si>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</si>
  <si>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</si>
  <si>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</si>
  <si>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</si>
  <si>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</si>
  <si>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</si>
  <si>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</si>
  <si>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</si>
  <si>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</si>
  <si>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</si>
  <si>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</si>
  <si>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</si>
  <si>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</si>
  <si>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</si>
  <si>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</si>
  <si>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</si>
  <si>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</si>
  <si>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</si>
  <si>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</si>
  <si>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</si>
  <si>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</si>
  <si>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</si>
  <si>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</si>
  <si>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</si>
  <si>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</si>
  <si>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</si>
  <si>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</si>
  <si>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</si>
  <si>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</si>
  <si>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</si>
  <si>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</si>
  <si>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</si>
  <si>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</si>
  <si>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</si>
  <si>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</si>
  <si>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</si>
  <si>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</si>
  <si>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</si>
  <si>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</si>
  <si>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</si>
  <si>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</si>
  <si>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</si>
  <si>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</si>
  <si>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</si>
  <si>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</si>
  <si>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</si>
  <si>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</si>
  <si>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</si>
  <si>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</si>
  <si>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</si>
  <si>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</si>
  <si>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</si>
  <si>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</si>
  <si>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</si>
  <si>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</si>
  <si>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</si>
  <si>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</si>
  <si>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</si>
  <si>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</si>
  <si>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</si>
  <si>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</si>
  <si>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</si>
  <si>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</si>
  <si>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</si>
  <si>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</si>
  <si>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</si>
  <si>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</si>
  <si>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</si>
  <si>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</si>
  <si>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</si>
  <si>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</si>
  <si>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</si>
  <si>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</si>
  <si>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</si>
  <si>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</si>
  <si>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</si>
  <si>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</si>
  <si>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</si>
  <si>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</si>
  <si>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</si>
  <si>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</si>
  <si>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</si>
  <si>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</si>
  <si>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</si>
  <si>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</si>
  <si>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</si>
  <si>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</si>
  <si>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</si>
  <si>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</si>
  <si>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</si>
  <si>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</si>
  <si>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</si>
  <si>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</si>
  <si>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</si>
  <si>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</si>
  <si>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</si>
  <si>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</si>
  <si>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</si>
  <si>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</si>
  <si>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</si>
  <si>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</si>
  <si>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</si>
  <si>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</si>
  <si>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</si>
  <si>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</si>
  <si>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</si>
  <si>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</si>
  <si>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</si>
  <si>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</si>
  <si>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</si>
  <si>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</si>
  <si>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</si>
  <si>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</si>
  <si>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</si>
  <si>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</si>
  <si>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</si>
  <si>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</si>
  <si>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</si>
  <si>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</si>
  <si>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</si>
  <si>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</si>
  <si>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</si>
  <si>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</si>
  <si>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</si>
  <si>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</si>
  <si>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</si>
  <si>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</si>
  <si>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</si>
  <si>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</si>
  <si>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</si>
  <si>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</si>
  <si>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</si>
  <si>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</si>
  <si>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</si>
  <si>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</si>
  <si>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</si>
  <si>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</si>
  <si>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</si>
  <si>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</si>
  <si>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</si>
  <si>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</si>
  <si>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</si>
  <si>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</si>
  <si>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</si>
  <si>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</si>
  <si>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</si>
  <si>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</si>
  <si>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</si>
  <si>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</si>
  <si>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</si>
  <si>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</si>
  <si>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</si>
  <si>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</si>
  <si>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</si>
  <si>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</si>
  <si>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</si>
  <si>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</si>
  <si>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</si>
  <si>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</si>
  <si>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</si>
  <si>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</si>
  <si>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</si>
  <si>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</si>
  <si>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</si>
  <si>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</si>
  <si>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</si>
  <si>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</si>
  <si>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</si>
  <si>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</si>
  <si>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</si>
  <si>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</si>
  <si>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</si>
  <si>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</si>
  <si>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</si>
  <si>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</si>
  <si>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</si>
  <si>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</si>
  <si>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</si>
  <si>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</si>
  <si>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</si>
  <si>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</si>
  <si>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</si>
  <si>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</si>
  <si>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</si>
  <si>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</si>
  <si>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</si>
  <si>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</si>
  <si>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</si>
  <si>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</si>
  <si>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</si>
  <si>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</si>
  <si>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</si>
  <si>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</si>
  <si>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</si>
  <si>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</si>
  <si>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</si>
  <si>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</si>
  <si>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</si>
  <si>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</si>
  <si>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</si>
  <si>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</si>
  <si>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</si>
  <si>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</si>
  <si>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</si>
  <si>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</si>
  <si>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</si>
  <si>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</si>
  <si>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</si>
  <si>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</si>
  <si>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</si>
  <si>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</si>
  <si>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</si>
  <si>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</si>
  <si>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</si>
  <si>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</si>
  <si>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</si>
  <si>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</si>
  <si>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</si>
  <si>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</si>
  <si>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</si>
  <si>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</si>
  <si>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</si>
  <si>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</si>
  <si>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</si>
  <si>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</si>
  <si>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</si>
  <si>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</si>
  <si>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</si>
  <si>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</si>
  <si>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</si>
  <si>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</si>
  <si>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</si>
  <si>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</si>
  <si>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</si>
  <si>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</si>
  <si>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</si>
  <si>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</si>
  <si>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</si>
  <si>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</si>
  <si>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</si>
  <si>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</si>
  <si>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</si>
  <si>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</si>
  <si>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</si>
  <si>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</si>
  <si>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</si>
  <si>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</si>
  <si>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</si>
  <si>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</si>
  <si>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</si>
  <si>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</si>
  <si>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</si>
  <si>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</si>
  <si>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</si>
  <si>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</si>
  <si>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</si>
  <si>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</si>
  <si>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</si>
  <si>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</si>
  <si>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</si>
  <si>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</si>
  <si>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</si>
  <si>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</si>
  <si>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</si>
  <si>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</si>
  <si>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</si>
  <si>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</si>
  <si>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</si>
  <si>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</si>
  <si>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</si>
  <si>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</si>
  <si>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</si>
  <si>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</si>
  <si>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</si>
  <si>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</si>
  <si>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</si>
  <si>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</si>
  <si>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</si>
  <si>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</si>
  <si>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</si>
  <si>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</si>
  <si>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</si>
  <si>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</si>
  <si>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</si>
  <si>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</si>
  <si>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</si>
  <si>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</si>
  <si>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</si>
  <si>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</si>
  <si>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</si>
  <si>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</si>
  <si>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</si>
  <si>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</si>
  <si>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</si>
  <si>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</si>
  <si>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</si>
  <si>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</si>
  <si>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</si>
  <si>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</si>
  <si>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</si>
  <si>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</si>
  <si>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</si>
  <si>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</si>
  <si>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</si>
  <si>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</si>
  <si>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</si>
  <si>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</si>
  <si>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</si>
  <si>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</si>
  <si>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</si>
  <si>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</si>
  <si>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</si>
  <si>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</si>
  <si>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</si>
  <si>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</si>
  <si>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</si>
  <si>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</si>
  <si>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</si>
  <si>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</si>
  <si>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</si>
  <si>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</si>
  <si>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</si>
  <si>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</si>
  <si>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</si>
  <si>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</si>
  <si>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</si>
  <si>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</si>
  <si>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</si>
  <si>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</si>
  <si>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</si>
  <si>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</si>
  <si>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</si>
  <si>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</si>
  <si>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</si>
  <si>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</si>
  <si>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</si>
  <si>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</si>
  <si>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</si>
  <si>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</si>
  <si>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</si>
  <si>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</si>
  <si>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</si>
  <si>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</si>
  <si>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</si>
  <si>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</si>
  <si>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</si>
  <si>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</si>
  <si>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</si>
  <si>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</si>
  <si>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</si>
  <si>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</si>
  <si>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</si>
  <si>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</si>
  <si>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</si>
  <si>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</si>
  <si>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</si>
  <si>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</si>
  <si>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</si>
  <si>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</si>
  <si>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</si>
  <si>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</si>
  <si>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</si>
  <si>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</si>
  <si>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</si>
  <si>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</si>
  <si>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</si>
  <si>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</si>
  <si>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</si>
  <si>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</si>
  <si>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</si>
  <si>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</si>
  <si>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</si>
  <si>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</si>
  <si>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</si>
  <si>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</si>
  <si>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</si>
  <si>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</si>
  <si>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</si>
  <si>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</si>
  <si>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</si>
  <si>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</si>
  <si>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</si>
  <si>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</si>
  <si>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</si>
  <si>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</si>
  <si>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</si>
  <si>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</si>
  <si>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</si>
  <si>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</si>
  <si>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</si>
  <si>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</si>
  <si>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</si>
  <si>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</si>
  <si>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</si>
  <si>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</si>
  <si>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</si>
  <si>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</si>
  <si>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</si>
  <si>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</si>
  <si>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</si>
  <si>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</si>
  <si>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</si>
  <si>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</si>
  <si>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</si>
  <si>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</si>
  <si>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</si>
  <si>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</si>
  <si>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</si>
  <si>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</si>
  <si>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</si>
  <si>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</si>
  <si>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</si>
  <si>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</si>
  <si>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</si>
  <si>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</si>
  <si>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</si>
  <si>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</si>
  <si>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</si>
  <si>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</si>
  <si>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</si>
  <si>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</si>
  <si>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</si>
  <si>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</si>
  <si>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</si>
  <si>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</si>
  <si>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</si>
  <si>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</si>
  <si>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</si>
  <si>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</si>
  <si>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</si>
  <si>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</si>
  <si>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</si>
  <si>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</si>
  <si>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</si>
  <si>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</si>
  <si>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</si>
  <si>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</si>
  <si>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</si>
  <si>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</si>
  <si>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</si>
  <si>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</si>
  <si>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</si>
  <si>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</si>
  <si>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</si>
  <si>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</si>
  <si>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</si>
  <si>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</si>
  <si>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</si>
  <si>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</si>
  <si>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</si>
  <si>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</si>
  <si>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</si>
  <si>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</si>
  <si>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</si>
  <si>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</si>
  <si>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</si>
  <si>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</si>
  <si>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</si>
  <si>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</si>
  <si>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</si>
  <si>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</si>
  <si>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</si>
  <si>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</si>
  <si>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</si>
  <si>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</si>
  <si>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</si>
  <si>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</si>
  <si>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</si>
  <si>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</si>
  <si>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</si>
  <si>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</si>
  <si>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</si>
  <si>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</si>
  <si>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</si>
  <si>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</si>
  <si>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</si>
  <si>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</si>
  <si>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</si>
  <si>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</si>
  <si>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</si>
  <si>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</si>
  <si>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</si>
  <si>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</si>
  <si>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</si>
  <si>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</si>
  <si>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</si>
  <si>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</si>
  <si>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</si>
  <si>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</si>
  <si>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</si>
  <si>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</si>
  <si>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</si>
  <si>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</si>
  <si>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</si>
  <si>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</si>
  <si>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</si>
  <si>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</si>
  <si>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</si>
  <si>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</si>
  <si>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</si>
  <si>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</si>
  <si>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</si>
  <si>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</si>
  <si>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</si>
  <si>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</si>
  <si>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</si>
  <si>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</si>
  <si>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</si>
  <si>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</si>
  <si>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</si>
  <si>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</si>
  <si>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</si>
  <si>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</si>
  <si>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</si>
  <si>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</si>
  <si>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</si>
  <si>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</si>
  <si>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</si>
  <si>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</si>
  <si>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</si>
  <si>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</si>
  <si>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</si>
  <si>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</si>
  <si>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</si>
  <si>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</si>
  <si>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</si>
  <si>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</si>
  <si>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</si>
  <si>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</si>
  <si>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</si>
  <si>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</si>
  <si>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</si>
  <si>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</si>
  <si>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</si>
  <si>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</si>
  <si>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</si>
  <si>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</si>
  <si>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</si>
  <si>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</si>
  <si>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</si>
  <si>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</si>
  <si>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</si>
  <si>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</si>
  <si>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</si>
  <si>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</si>
  <si>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</si>
  <si>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</si>
  <si>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</si>
  <si>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</si>
  <si>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</si>
  <si>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</si>
  <si>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</si>
  <si>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</si>
  <si>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</si>
  <si>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</si>
  <si>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</si>
  <si>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</si>
  <si>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</si>
  <si>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</si>
  <si>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</si>
  <si>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</si>
  <si>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</si>
  <si>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</si>
  <si>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</si>
  <si>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</si>
  <si>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</si>
  <si>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</si>
  <si>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</si>
  <si>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</si>
  <si>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</si>
  <si>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</si>
  <si>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</si>
  <si>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</si>
  <si>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</si>
  <si>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</si>
  <si>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</si>
  <si>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</si>
  <si>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</si>
  <si>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</si>
  <si>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</si>
  <si>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</si>
  <si>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</si>
  <si>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</si>
  <si>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</si>
  <si>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</si>
  <si>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</si>
  <si>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</si>
  <si>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</si>
  <si>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</si>
  <si>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</si>
  <si>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</si>
  <si>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</si>
  <si>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</si>
  <si>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</si>
  <si>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</si>
  <si>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</si>
  <si>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</si>
  <si>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</si>
  <si>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</si>
  <si>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</si>
  <si>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</si>
  <si>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</si>
  <si>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</si>
  <si>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</si>
  <si>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</si>
  <si>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</si>
  <si>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</si>
  <si>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</si>
  <si>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</si>
  <si>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</si>
  <si>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</si>
  <si>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</si>
  <si>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</si>
  <si>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</si>
  <si>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</si>
  <si>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</si>
  <si>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</si>
  <si>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</si>
  <si>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</si>
  <si>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</si>
  <si>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</si>
  <si>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</si>
  <si>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</si>
  <si>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</si>
  <si>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</si>
  <si>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</si>
  <si>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</si>
  <si>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</si>
  <si>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</si>
  <si>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</si>
  <si>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</si>
  <si>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</si>
  <si>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</si>
  <si>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</si>
  <si>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</si>
  <si>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</si>
  <si>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</si>
  <si>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</si>
  <si>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</si>
  <si>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</si>
  <si>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</si>
  <si>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</si>
  <si>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</si>
  <si>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</si>
  <si>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</si>
  <si>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</si>
  <si>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</si>
  <si>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</si>
  <si>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</si>
  <si>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</si>
  <si>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</si>
  <si>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</si>
  <si>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</si>
  <si>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</si>
  <si>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</si>
  <si>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</si>
  <si>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</si>
  <si>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</si>
  <si>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</si>
  <si>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</si>
  <si>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</si>
  <si>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</si>
  <si>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</si>
  <si>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</si>
  <si>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</si>
  <si>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</si>
  <si>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</si>
  <si>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</si>
  <si>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</si>
  <si>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</si>
  <si>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</si>
  <si>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</si>
  <si>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</si>
  <si>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</si>
  <si>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</si>
  <si>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</si>
  <si>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</si>
  <si>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</si>
  <si>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</si>
  <si>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</si>
  <si>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</si>
  <si>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</si>
  <si>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</si>
  <si>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</si>
  <si>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</si>
  <si>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</si>
  <si>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</si>
  <si>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</si>
  <si>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</si>
  <si>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</si>
  <si>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</si>
  <si>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</si>
  <si>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</si>
  <si>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</si>
  <si>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</si>
  <si>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</si>
  <si>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</si>
  <si>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</si>
  <si>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</si>
  <si>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</si>
  <si>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</si>
  <si>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</si>
  <si>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</si>
  <si>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</si>
  <si>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</si>
  <si>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</si>
  <si>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</si>
  <si>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</si>
  <si>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</si>
  <si>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</si>
  <si>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</si>
  <si>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</si>
  <si>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</si>
  <si>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</si>
  <si>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</si>
  <si>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</si>
  <si>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</si>
  <si>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</si>
  <si>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</si>
  <si>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</si>
  <si>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</si>
  <si>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</si>
  <si>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</si>
  <si>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</si>
  <si>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</si>
  <si>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</si>
  <si>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</si>
  <si>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</si>
  <si>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</si>
  <si>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</si>
  <si>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</si>
  <si>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</si>
  <si>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</si>
  <si>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</si>
  <si>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</si>
  <si>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</si>
  <si>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</si>
  <si>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</si>
  <si>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</si>
  <si>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</si>
  <si>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</si>
  <si>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</si>
  <si>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</si>
  <si>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</si>
  <si>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</si>
  <si>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</si>
  <si>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</si>
  <si>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</si>
  <si>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</si>
  <si>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</si>
  <si>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</si>
  <si>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</si>
  <si>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</si>
  <si>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</si>
  <si>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</si>
  <si>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</si>
  <si>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</si>
  <si>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</si>
  <si>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</si>
  <si>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</si>
  <si>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</si>
  <si>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</si>
  <si>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</si>
  <si>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</si>
  <si>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</si>
  <si>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</si>
  <si>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</si>
  <si>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</si>
  <si>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</si>
  <si>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</si>
  <si>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</si>
  <si>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</si>
  <si>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</si>
  <si>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</si>
  <si>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</si>
  <si>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</si>
  <si>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</si>
  <si>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</si>
  <si>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</si>
  <si>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</si>
  <si>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</si>
  <si>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</si>
  <si>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</si>
  <si>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</si>
  <si>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</si>
  <si>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</si>
  <si>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</si>
  <si>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</si>
  <si>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</si>
  <si>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</si>
  <si>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</si>
  <si>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</si>
  <si>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</si>
  <si>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</si>
  <si>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</si>
  <si>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</si>
  <si>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</si>
  <si>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</si>
  <si>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</si>
  <si>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</si>
  <si>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</si>
  <si>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</si>
  <si>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</si>
  <si>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</si>
  <si>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</si>
  <si>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</si>
  <si>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</si>
  <si>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</si>
  <si>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</si>
  <si>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</si>
  <si>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</si>
  <si>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</si>
  <si>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</si>
  <si>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</si>
  <si>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</si>
  <si>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</si>
  <si>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</si>
  <si>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</si>
  <si>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</si>
  <si>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</si>
  <si>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</si>
  <si>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</si>
  <si>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</si>
  <si>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</si>
  <si>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</si>
  <si>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</si>
  <si>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</si>
  <si>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</si>
  <si>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</si>
  <si>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</si>
  <si>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</si>
  <si>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</si>
  <si>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</si>
  <si>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</si>
  <si>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</si>
  <si>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</si>
  <si>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</si>
  <si>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</si>
  <si>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</si>
  <si>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</si>
  <si>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</si>
  <si>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</si>
  <si>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</si>
  <si>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</si>
  <si>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</si>
  <si>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</si>
  <si>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</si>
  <si>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</si>
  <si>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</si>
  <si>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</si>
  <si>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</si>
  <si>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</si>
  <si>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</si>
  <si>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</si>
  <si>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</si>
  <si>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</si>
  <si>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</si>
  <si>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</si>
  <si>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</si>
  <si>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</si>
  <si>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</si>
  <si>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</si>
  <si>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</si>
  <si>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</si>
  <si>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</si>
  <si>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</si>
  <si>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</si>
  <si>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</si>
  <si>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</si>
  <si>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</si>
  <si>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</si>
  <si>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</si>
  <si>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</si>
  <si>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</si>
  <si>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</si>
  <si>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</si>
  <si>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</si>
  <si>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</si>
  <si>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</si>
  <si>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</si>
  <si>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</si>
  <si>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</si>
  <si>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</si>
  <si>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</si>
  <si>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</si>
  <si>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</si>
  <si>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</si>
  <si>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</si>
  <si>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</si>
  <si>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</si>
  <si>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</si>
  <si>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</si>
  <si>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</si>
  <si>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</si>
  <si>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</si>
  <si>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</si>
  <si>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</si>
  <si>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</si>
  <si>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</si>
  <si>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</si>
  <si>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</si>
  <si>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</si>
  <si>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</si>
  <si>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</si>
  <si>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</si>
  <si>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</si>
  <si>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</si>
  <si>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</si>
  <si>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</si>
  <si>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</si>
  <si>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</si>
  <si>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</si>
  <si>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</si>
  <si>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</si>
  <si>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</si>
  <si>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</si>
  <si>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</si>
  <si>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</si>
  <si>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</si>
  <si>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</si>
  <si>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</si>
  <si>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</si>
  <si>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</si>
  <si>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</si>
  <si>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</si>
  <si>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</si>
  <si>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</si>
  <si>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</si>
  <si>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</si>
  <si>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</si>
  <si>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</si>
  <si>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</si>
  <si>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</si>
  <si>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</si>
  <si>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</si>
  <si>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</si>
  <si>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</si>
  <si>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</si>
  <si>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</si>
  <si>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</si>
  <si>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</si>
  <si>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</si>
  <si>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</si>
  <si>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</si>
  <si>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</si>
  <si>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</si>
  <si>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</si>
  <si>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</si>
  <si>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</si>
  <si>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</si>
  <si>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</si>
  <si>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</si>
  <si>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</si>
  <si>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</si>
  <si>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</si>
  <si>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</si>
  <si>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</si>
  <si>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</si>
  <si>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</si>
  <si>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</si>
  <si>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</si>
  <si>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</si>
  <si>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</si>
  <si>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</si>
  <si>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</si>
  <si>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</si>
  <si>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</si>
  <si>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</si>
  <si>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</si>
  <si>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</si>
  <si>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</si>
  <si>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</si>
  <si>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</si>
  <si>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</si>
  <si>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</si>
  <si>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</si>
  <si>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</si>
  <si>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</si>
  <si>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</si>
  <si>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</si>
  <si>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</si>
  <si>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</si>
  <si>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</si>
  <si>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</si>
  <si>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</si>
  <si>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</si>
  <si>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</si>
  <si>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</si>
  <si>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</si>
  <si>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</si>
  <si>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</si>
  <si>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</si>
  <si>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</si>
  <si>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</si>
  <si>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</si>
  <si>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</si>
  <si>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</si>
  <si>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</si>
  <si>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</si>
  <si>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</si>
  <si>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</si>
  <si>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</si>
  <si>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</si>
  <si>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</si>
  <si>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</si>
  <si>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</si>
  <si>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</si>
  <si>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</si>
  <si>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</si>
  <si>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</si>
  <si>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</si>
  <si>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</si>
  <si>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</si>
  <si>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</si>
  <si>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</si>
  <si>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</si>
  <si>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</si>
  <si>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</si>
  <si>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</si>
  <si>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</si>
  <si>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</si>
  <si>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</si>
  <si>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</si>
  <si>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</si>
  <si>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</si>
  <si>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</si>
  <si>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</si>
  <si>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</si>
  <si>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</si>
  <si>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</si>
  <si>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</si>
  <si>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</si>
  <si>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</si>
  <si>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</si>
  <si>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</si>
  <si>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</si>
  <si>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</si>
  <si>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</si>
  <si>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</si>
  <si>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</si>
  <si>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</si>
  <si>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</si>
  <si>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</si>
  <si>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</si>
  <si>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</si>
  <si>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</si>
  <si>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</si>
  <si>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</si>
  <si>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</si>
  <si>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</si>
  <si>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</si>
  <si>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</si>
  <si>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</si>
  <si>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</si>
  <si>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</si>
  <si>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</si>
  <si>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</si>
  <si>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</si>
  <si>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</si>
  <si>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</si>
  <si>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</si>
  <si>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</si>
  <si>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</si>
  <si>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</si>
  <si>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</si>
  <si>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</si>
  <si>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</si>
  <si>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</si>
  <si>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</si>
  <si>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</si>
  <si>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</si>
  <si>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</si>
  <si>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</si>
  <si>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</si>
  <si>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</si>
  <si>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</si>
  <si>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</si>
  <si>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</si>
  <si>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</si>
  <si>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</si>
  <si>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</si>
  <si>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</si>
  <si>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</si>
  <si>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</si>
  <si>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</si>
  <si>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</si>
  <si>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</si>
  <si>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</si>
  <si>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</si>
  <si>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</si>
  <si>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</si>
  <si>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</si>
  <si>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</si>
  <si>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</si>
  <si>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</si>
  <si>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</si>
  <si>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</si>
  <si>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</si>
  <si>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</si>
  <si>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</si>
  <si>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</si>
  <si>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</si>
  <si>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</si>
  <si>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</si>
  <si>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</si>
  <si>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</si>
  <si>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</si>
  <si>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</si>
  <si>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</si>
  <si>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</si>
  <si>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</si>
  <si>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</si>
  <si>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</si>
  <si>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</si>
  <si>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</si>
  <si>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</si>
  <si>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</si>
  <si>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</si>
  <si>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</si>
  <si>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</si>
  <si>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</si>
  <si>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</si>
  <si>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</si>
  <si>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</si>
  <si>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</si>
  <si>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</si>
  <si>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</si>
  <si>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</si>
  <si>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</si>
  <si>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</si>
  <si>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</si>
  <si>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</si>
  <si>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</si>
  <si>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</si>
  <si>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</si>
  <si>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</si>
  <si>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</si>
  <si>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</si>
  <si>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</si>
  <si>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</si>
  <si>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</si>
  <si>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</si>
  <si>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</si>
  <si>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</si>
  <si>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</si>
  <si>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</si>
  <si>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</si>
  <si>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</si>
  <si>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</si>
  <si>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</si>
  <si>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</si>
  <si>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</si>
  <si>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</si>
  <si>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</si>
  <si>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</si>
  <si>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</si>
  <si>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</si>
  <si>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</si>
  <si>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</si>
  <si>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</si>
  <si>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</si>
  <si>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</si>
  <si>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</si>
  <si>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</si>
  <si>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</si>
  <si>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</si>
  <si>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</si>
  <si>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</si>
  <si>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</si>
  <si>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</si>
  <si>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</si>
  <si>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</si>
  <si>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</si>
  <si>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</si>
  <si>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</si>
  <si>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</si>
  <si>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</si>
  <si>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</si>
  <si>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</si>
  <si>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</si>
  <si>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</si>
  <si>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</si>
  <si>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</si>
  <si>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</si>
  <si>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</si>
  <si>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</si>
  <si>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</si>
  <si>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</si>
  <si>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</si>
  <si>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</si>
  <si>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</si>
  <si>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</si>
  <si>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</si>
  <si>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</si>
  <si>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</si>
  <si>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</si>
  <si>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</si>
  <si>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</si>
  <si>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</si>
  <si>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</si>
  <si>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</si>
  <si>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</si>
  <si>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</si>
  <si>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</si>
  <si>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</si>
  <si>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</si>
  <si>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</si>
  <si>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</si>
  <si>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</si>
  <si>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</si>
  <si>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</si>
  <si>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</si>
  <si>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</si>
  <si>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</si>
  <si>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</si>
  <si>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</si>
  <si>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</si>
  <si>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</si>
  <si>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</si>
  <si>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</si>
  <si>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</si>
  <si>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</si>
  <si>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</si>
  <si>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</si>
  <si>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</si>
  <si>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</si>
  <si>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</si>
  <si>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</si>
  <si>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</si>
  <si>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</si>
  <si>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</si>
  <si>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</si>
  <si>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</si>
  <si>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</si>
  <si>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</si>
  <si>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</si>
  <si>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</si>
  <si>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</si>
  <si>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</si>
  <si>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</si>
  <si>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</si>
  <si>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</si>
  <si>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</si>
  <si>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</si>
  <si>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</si>
  <si>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</si>
  <si>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</si>
  <si>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</si>
  <si>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</si>
  <si>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</si>
  <si>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</si>
  <si>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</si>
  <si>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</si>
  <si>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</si>
  <si>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</si>
  <si>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</si>
  <si>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</si>
  <si>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</si>
  <si>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</si>
  <si>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</si>
  <si>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</si>
  <si>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</si>
  <si>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</si>
  <si>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</si>
  <si>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</si>
  <si>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</si>
  <si>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</si>
  <si>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</si>
  <si>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</si>
  <si>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</si>
  <si>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</si>
  <si>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</si>
  <si>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</si>
  <si>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</si>
  <si>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</si>
  <si>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</si>
  <si>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</si>
  <si>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</si>
  <si>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</si>
  <si>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</si>
  <si>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</si>
  <si>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</si>
  <si>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</si>
  <si>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</si>
  <si>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</si>
  <si>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</si>
  <si>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</si>
  <si>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</si>
  <si>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</si>
  <si>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</si>
  <si>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</si>
  <si>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</si>
  <si>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</si>
  <si>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</si>
  <si>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</si>
  <si>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</si>
  <si>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</si>
  <si>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</si>
  <si>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</si>
  <si>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</si>
  <si>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</si>
  <si>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</si>
  <si>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</si>
  <si>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</si>
  <si>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</si>
  <si>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</si>
  <si>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</si>
  <si>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</si>
  <si>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</si>
  <si>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</si>
  <si>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</si>
  <si>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</si>
  <si>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</si>
  <si>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</si>
  <si>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</si>
  <si>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</si>
  <si>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</si>
  <si>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</si>
  <si>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</si>
  <si>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</si>
  <si>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</si>
  <si>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</si>
  <si>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</si>
  <si>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</si>
  <si>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</si>
  <si>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</si>
  <si>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</si>
  <si>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</si>
  <si>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</si>
  <si>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</si>
  <si>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</si>
  <si>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</si>
  <si>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</si>
  <si>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</si>
  <si>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</si>
  <si>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</si>
  <si>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</si>
  <si>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</si>
  <si>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</si>
  <si>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</si>
  <si>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</si>
  <si>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</si>
  <si>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</si>
  <si>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</si>
  <si>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</si>
  <si>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</si>
  <si>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</si>
  <si>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</si>
  <si>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</si>
  <si>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</si>
  <si>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</si>
  <si>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</si>
  <si>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</si>
  <si>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</si>
  <si>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</si>
  <si>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</si>
  <si>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</si>
  <si>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</si>
  <si>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</si>
  <si>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</si>
  <si>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</si>
  <si>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</si>
  <si>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</si>
  <si>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</si>
  <si>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</si>
  <si>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</si>
  <si>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</si>
  <si>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</si>
  <si>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</si>
  <si>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</si>
  <si>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</si>
  <si>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</si>
  <si>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</si>
  <si>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</si>
  <si>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</si>
  <si>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</si>
  <si>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</si>
  <si>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</si>
  <si>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</si>
  <si>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</si>
  <si>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</si>
  <si>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</si>
  <si>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</si>
  <si>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</si>
  <si>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</si>
  <si>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</si>
  <si>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</si>
  <si>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</si>
  <si>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</si>
  <si>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</si>
  <si>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</si>
  <si>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</si>
  <si>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</si>
  <si>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</si>
  <si>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</si>
  <si>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</si>
  <si>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</si>
  <si>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</si>
  <si>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</si>
  <si>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</si>
  <si>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</si>
  <si>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</si>
  <si>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</si>
  <si>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</si>
  <si>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</si>
  <si>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</si>
  <si>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</si>
  <si>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</si>
  <si>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</si>
  <si>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</si>
  <si>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</si>
  <si>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</si>
  <si>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</si>
  <si>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</si>
  <si>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</si>
  <si>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</si>
  <si>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</si>
  <si>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</si>
  <si>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</si>
  <si>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</si>
  <si>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</si>
  <si>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</si>
  <si>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</si>
  <si>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</si>
  <si>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</si>
  <si>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</si>
  <si>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</si>
  <si>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</si>
  <si>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</si>
  <si>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</si>
  <si>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</si>
  <si>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</si>
  <si>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</si>
  <si>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</si>
  <si>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</si>
  <si>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</si>
  <si>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</si>
  <si>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</si>
  <si>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</si>
  <si>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</si>
  <si>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</si>
  <si>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</si>
  <si>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</si>
  <si>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</si>
  <si>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</si>
  <si>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</si>
  <si>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</si>
  <si>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</si>
  <si>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</si>
  <si>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</si>
  <si>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</si>
  <si>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</si>
  <si>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</si>
  <si>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</si>
  <si>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</si>
  <si>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</si>
  <si>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</si>
  <si>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</si>
  <si>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</si>
  <si>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</si>
  <si>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</si>
  <si>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</si>
  <si>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</si>
  <si>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</si>
  <si>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</si>
  <si>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</si>
  <si>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</si>
  <si>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</si>
  <si>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</si>
  <si>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</si>
  <si>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</si>
  <si>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</si>
  <si>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</si>
  <si>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</si>
  <si>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</si>
  <si>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</si>
  <si>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</si>
  <si>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</si>
  <si>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</si>
  <si>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</si>
  <si>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</si>
  <si>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</si>
  <si>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</si>
  <si>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</si>
  <si>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</si>
  <si>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</si>
  <si>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</si>
  <si>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</si>
  <si>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</si>
  <si>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</si>
  <si>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</si>
  <si>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</si>
  <si>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</si>
  <si>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</si>
  <si>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</si>
  <si>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</si>
  <si>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</si>
  <si>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</si>
  <si>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</si>
  <si>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</si>
  <si>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</si>
  <si>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</si>
  <si>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</si>
  <si>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</si>
  <si>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</si>
  <si>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</si>
  <si>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</si>
  <si>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</si>
  <si>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</si>
  <si>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</si>
  <si>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</si>
  <si>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</si>
  <si>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</si>
  <si>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</si>
  <si>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</si>
  <si>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</si>
  <si>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</si>
  <si>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</si>
  <si>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</si>
  <si>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</si>
  <si>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</si>
  <si>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</si>
  <si>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</si>
  <si>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</si>
  <si>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</si>
  <si>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</si>
  <si>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</si>
  <si>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</si>
  <si>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</si>
  <si>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</si>
  <si>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</si>
  <si>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</si>
  <si>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</si>
  <si>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</si>
  <si>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</si>
  <si>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</si>
  <si>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</si>
  <si>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</si>
  <si>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</si>
  <si>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</si>
  <si>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</si>
  <si>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</si>
  <si>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</si>
  <si>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</si>
  <si>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</si>
  <si>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</si>
  <si>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</si>
  <si>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</si>
  <si>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</si>
  <si>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</si>
  <si>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</si>
  <si>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</si>
  <si>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</si>
  <si>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</si>
  <si>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</si>
  <si>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</si>
  <si>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</si>
  <si>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</si>
  <si>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</si>
  <si>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</si>
  <si>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</si>
  <si>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</si>
  <si>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</si>
  <si>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</si>
  <si>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</si>
  <si>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</si>
  <si>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</si>
  <si>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</si>
  <si>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</si>
  <si>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</si>
  <si>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</si>
  <si>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</si>
  <si>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</si>
  <si>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</si>
  <si>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</si>
  <si>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</si>
  <si>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</si>
  <si>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</si>
  <si>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</si>
  <si>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</si>
  <si>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</si>
  <si>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</si>
  <si>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</si>
  <si>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</si>
  <si>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</si>
  <si>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</si>
  <si>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</si>
  <si>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</si>
  <si>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</si>
  <si>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</si>
  <si>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</si>
  <si>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</si>
  <si>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</si>
  <si>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</si>
  <si>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</si>
  <si>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</si>
  <si>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</si>
  <si>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</si>
  <si>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</si>
  <si>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</si>
  <si>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</si>
  <si>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</si>
  <si>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</si>
  <si>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</si>
  <si>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</si>
  <si>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</si>
  <si>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</si>
  <si>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</si>
  <si>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</si>
  <si>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</si>
  <si>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</si>
  <si>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</si>
  <si>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</si>
  <si>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</si>
  <si>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</si>
  <si>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</si>
  <si>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</si>
  <si>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</si>
  <si>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</si>
  <si>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</si>
  <si>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</si>
  <si>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</si>
  <si>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</si>
  <si>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</si>
  <si>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</si>
  <si>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</si>
  <si>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</si>
  <si>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</si>
  <si>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</si>
  <si>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</si>
  <si>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</si>
  <si>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</si>
  <si>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</si>
  <si>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</si>
  <si>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</si>
  <si>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</si>
  <si>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</si>
  <si>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</si>
  <si>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</si>
  <si>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</si>
  <si>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</si>
  <si>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</si>
  <si>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</si>
  <si>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</si>
  <si>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</si>
  <si>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</si>
  <si>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</si>
  <si>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</si>
  <si>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</si>
  <si>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</si>
  <si>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</si>
  <si>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</si>
  <si>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</si>
  <si>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</si>
  <si>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</si>
  <si>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</si>
  <si>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</si>
  <si>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</si>
  <si>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</si>
  <si>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</si>
  <si>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</si>
  <si>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</si>
  <si>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</si>
  <si>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</si>
  <si>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</si>
  <si>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</si>
  <si>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</si>
  <si>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</si>
  <si>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</si>
  <si>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</si>
  <si>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</si>
  <si>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</si>
  <si>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</si>
  <si>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</si>
  <si>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</si>
  <si>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</si>
  <si>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</si>
  <si>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</si>
  <si>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</si>
  <si>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</si>
  <si>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</si>
  <si>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</si>
  <si>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</si>
  <si>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</si>
  <si>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</si>
  <si>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</si>
  <si>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</si>
  <si>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</si>
  <si>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</si>
  <si>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</si>
  <si>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</si>
  <si>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</si>
  <si>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</si>
  <si>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</si>
  <si>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</si>
  <si>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</si>
  <si>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</si>
  <si>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</si>
  <si>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</si>
  <si>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</si>
  <si>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</si>
  <si>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</si>
  <si>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</si>
  <si>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</si>
  <si>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</si>
  <si>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</si>
  <si>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</si>
  <si>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</si>
  <si>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</si>
  <si>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</si>
  <si>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</si>
  <si>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</si>
  <si>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</si>
  <si>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</si>
  <si>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</si>
  <si>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</si>
  <si>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</si>
  <si>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</si>
  <si>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</si>
  <si>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</si>
  <si>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</si>
  <si>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</si>
  <si>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</si>
  <si>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</si>
  <si>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</si>
  <si>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</si>
  <si>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</si>
  <si>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</si>
  <si>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</si>
  <si>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</si>
  <si>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</si>
  <si>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</si>
  <si>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</si>
  <si>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</si>
  <si>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</si>
  <si>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</si>
  <si>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</si>
  <si>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</si>
  <si>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</si>
  <si>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</si>
  <si>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</si>
  <si>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</si>
  <si>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</si>
  <si>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</si>
  <si>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</si>
  <si>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</si>
  <si>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</si>
  <si>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</si>
  <si>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</si>
  <si>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</si>
  <si>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</si>
  <si>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</si>
  <si>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</si>
  <si>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</si>
  <si>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</si>
  <si>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</si>
  <si>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</si>
  <si>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</si>
  <si>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</si>
  <si>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</si>
  <si>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</si>
  <si>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</si>
  <si>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</si>
  <si>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</si>
  <si>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</si>
  <si>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</si>
  <si>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</si>
  <si>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</si>
  <si>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</si>
  <si>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</si>
  <si>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</si>
  <si>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</si>
  <si>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</si>
  <si>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</si>
  <si>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</si>
  <si>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</si>
  <si>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</si>
  <si>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</si>
  <si>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</si>
  <si>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</si>
  <si>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</si>
  <si>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</si>
  <si>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</si>
  <si>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</si>
  <si>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</si>
  <si>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</si>
  <si>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</si>
  <si>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</si>
  <si>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</si>
  <si>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</si>
  <si>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</si>
  <si>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</si>
  <si>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</si>
  <si>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</si>
  <si>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</si>
  <si>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</si>
  <si>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</si>
  <si>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</si>
  <si>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</si>
  <si>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</si>
  <si>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</si>
  <si>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</si>
  <si>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</si>
  <si>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</si>
  <si>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</si>
  <si>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</si>
  <si>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</si>
  <si>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</si>
  <si>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</si>
  <si>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</si>
  <si>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</si>
  <si>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</si>
  <si>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</si>
  <si>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</si>
  <si>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</si>
  <si>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</si>
  <si>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</si>
  <si>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</si>
  <si>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</si>
  <si>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</si>
  <si>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</si>
  <si>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</si>
  <si>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</si>
  <si>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</si>
  <si>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</si>
  <si>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</si>
  <si>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</si>
  <si>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</si>
  <si>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</si>
  <si>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</si>
  <si>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</si>
  <si>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</si>
  <si>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</si>
  <si>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</si>
  <si>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</si>
  <si>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</si>
  <si>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</si>
  <si>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</si>
  <si>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</si>
  <si>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</si>
  <si>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</si>
  <si>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</si>
  <si>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</si>
  <si>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</si>
  <si>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</si>
  <si>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</si>
  <si>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</si>
  <si>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</si>
  <si>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</si>
  <si>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</si>
  <si>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</si>
  <si>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</si>
  <si>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</si>
  <si>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</si>
  <si>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</si>
  <si>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</si>
  <si>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</si>
  <si>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</si>
  <si>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</si>
  <si>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</si>
  <si>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</si>
  <si>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</si>
  <si>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</si>
  <si>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</si>
  <si>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</si>
  <si>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</si>
  <si>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</si>
  <si>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</si>
  <si>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</si>
  <si>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</si>
  <si>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</si>
  <si>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</si>
  <si>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</si>
  <si>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</si>
  <si>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</si>
  <si>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</si>
  <si>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</si>
  <si>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</si>
  <si>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</si>
  <si>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</si>
  <si>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</si>
  <si>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</si>
  <si>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</si>
  <si>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</si>
  <si>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</si>
  <si>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</si>
  <si>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</si>
  <si>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</si>
  <si>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</si>
  <si>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</si>
  <si>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</si>
  <si>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</si>
  <si>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</si>
  <si>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</si>
  <si>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</si>
  <si>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</si>
  <si>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</si>
  <si>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</si>
  <si>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</si>
  <si>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</si>
  <si>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</si>
  <si>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</si>
  <si>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</si>
  <si>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</si>
  <si>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</si>
  <si>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</si>
  <si>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</si>
  <si>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</si>
  <si>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</si>
  <si>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</si>
  <si>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</si>
  <si>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</si>
  <si>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</si>
  <si>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</si>
  <si>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</si>
  <si>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</si>
  <si>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</si>
  <si>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</si>
  <si>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</si>
  <si>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</si>
  <si>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</si>
  <si>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</si>
  <si>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</si>
  <si>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</si>
  <si>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</si>
  <si>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</si>
  <si>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</si>
  <si>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</si>
  <si>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</si>
  <si>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</si>
  <si>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</si>
  <si>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</si>
  <si>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</si>
  <si>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</si>
  <si>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</si>
  <si>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</si>
  <si>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</si>
  <si>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</si>
  <si>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</si>
  <si>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</si>
  <si>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</si>
  <si>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</si>
  <si>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</si>
  <si>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</si>
  <si>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</si>
  <si>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</si>
  <si>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</si>
  <si>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</si>
  <si>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</si>
  <si>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</si>
  <si>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</si>
  <si>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</si>
  <si>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</si>
  <si>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</si>
  <si>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</si>
  <si>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</si>
  <si>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</si>
  <si>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</si>
  <si>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</si>
  <si>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</si>
  <si>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</si>
  <si>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</si>
  <si>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</si>
  <si>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</si>
  <si>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</si>
  <si>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</si>
  <si>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</si>
  <si>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</si>
  <si>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</si>
  <si>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</si>
  <si>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</si>
  <si>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</si>
  <si>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</si>
  <si>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</si>
  <si>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</si>
  <si>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</si>
  <si>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</si>
  <si>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</si>
  <si>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</si>
  <si>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</si>
  <si>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</si>
  <si>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</si>
  <si>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</si>
  <si>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</si>
  <si>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</si>
  <si>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</si>
  <si>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</si>
  <si>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</si>
  <si>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</si>
  <si>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</si>
  <si>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</si>
  <si>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</si>
  <si>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</si>
  <si>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</si>
  <si>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</si>
  <si>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</si>
  <si>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</si>
  <si>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</si>
  <si>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</si>
  <si>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</si>
  <si>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</si>
  <si>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</si>
  <si>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</si>
  <si>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</si>
  <si>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</si>
  <si>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</si>
  <si>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</si>
  <si>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</si>
  <si>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</si>
  <si>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</si>
  <si>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</si>
  <si>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</si>
  <si>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</si>
  <si>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</si>
  <si>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</si>
  <si>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</si>
  <si>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</si>
  <si>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</si>
  <si>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</si>
  <si>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</si>
  <si>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</si>
  <si>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</si>
  <si>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</si>
  <si>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</si>
  <si>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</si>
  <si>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</si>
  <si>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</si>
  <si>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</si>
  <si>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</si>
  <si>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</si>
  <si>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</si>
  <si>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</si>
  <si>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</si>
  <si>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</si>
  <si>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</si>
  <si>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</si>
  <si>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</si>
  <si>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</si>
  <si>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</si>
  <si>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</si>
  <si>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</si>
  <si>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</si>
  <si>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</si>
  <si>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</si>
  <si>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</si>
  <si>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</si>
  <si>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</si>
  <si>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</si>
  <si>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</si>
  <si>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</si>
  <si>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</si>
  <si>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</si>
  <si>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</si>
  <si>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</si>
  <si>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</si>
  <si>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</si>
  <si>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</si>
  <si>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</si>
  <si>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</si>
  <si>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</si>
  <si>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</si>
  <si>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</si>
  <si>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</si>
  <si>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</si>
  <si>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</si>
  <si>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</si>
  <si>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</si>
  <si>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</si>
  <si>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</si>
  <si>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</si>
  <si>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</si>
  <si>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</si>
  <si>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</si>
  <si>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</si>
  <si>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</si>
  <si>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</si>
  <si>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</si>
  <si>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</si>
  <si>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</si>
  <si>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</si>
  <si>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</si>
  <si>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</si>
  <si>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</si>
  <si>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</si>
  <si>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</si>
  <si>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</si>
  <si>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</si>
  <si>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</si>
  <si>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</si>
  <si>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</si>
  <si>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</si>
  <si>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</si>
  <si>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</si>
  <si>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</si>
  <si>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</si>
  <si>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</si>
  <si>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</si>
  <si>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</si>
  <si>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</si>
  <si>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</si>
  <si>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</si>
  <si>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</si>
  <si>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</si>
  <si>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</si>
  <si>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</si>
  <si>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</si>
  <si>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</si>
  <si>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</si>
  <si>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</si>
  <si>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</si>
  <si>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</si>
  <si>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</si>
  <si>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</si>
  <si>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</si>
  <si>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</si>
  <si>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</si>
  <si>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</si>
  <si>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</si>
  <si>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</si>
  <si>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</si>
  <si>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</si>
  <si>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</si>
  <si>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</si>
  <si>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</si>
  <si>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</si>
  <si>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</si>
  <si>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</si>
  <si>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</si>
  <si>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</si>
  <si>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</si>
  <si>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</si>
  <si>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</si>
  <si>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</si>
  <si>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</si>
  <si>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</si>
  <si>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</si>
  <si>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</si>
  <si>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</si>
  <si>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</si>
  <si>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</si>
  <si>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</si>
  <si>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</si>
  <si>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</si>
  <si>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</si>
  <si>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</si>
  <si>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</si>
  <si>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</si>
  <si>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</si>
  <si>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</si>
  <si>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</si>
  <si>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</si>
  <si>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</si>
  <si>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</si>
  <si>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</si>
  <si>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</si>
  <si>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</si>
  <si>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</si>
  <si>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</si>
  <si>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</si>
  <si>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</si>
  <si>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</si>
  <si>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</si>
  <si>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</si>
  <si>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</si>
  <si>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</si>
  <si>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</si>
  <si>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</si>
  <si>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</si>
  <si>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</si>
  <si>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</si>
  <si>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</si>
  <si>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</si>
  <si>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</si>
  <si>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</si>
  <si>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</si>
  <si>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</si>
  <si>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</si>
  <si>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</si>
  <si>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</si>
  <si>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</si>
  <si>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</si>
  <si>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</si>
  <si>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</si>
  <si>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</si>
  <si>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</si>
  <si>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</si>
  <si>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</si>
  <si>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</si>
  <si>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</si>
  <si>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</si>
  <si>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</si>
  <si>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</si>
  <si>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</si>
  <si>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</si>
  <si>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</si>
  <si>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</si>
  <si>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</si>
  <si>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</si>
  <si>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</si>
  <si>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</si>
  <si>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</si>
  <si>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</si>
  <si>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</si>
  <si>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</si>
  <si>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</si>
  <si>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</si>
  <si>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</si>
  <si>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</si>
  <si>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</si>
  <si>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</si>
  <si>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</si>
  <si>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</si>
  <si>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</si>
  <si>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</si>
  <si>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</si>
  <si>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</si>
  <si>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</si>
  <si>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</si>
  <si>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</si>
  <si>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</si>
  <si>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</si>
  <si>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</si>
  <si>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</si>
  <si>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</si>
  <si>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</si>
  <si>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</si>
  <si>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</si>
  <si>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</si>
  <si>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</si>
  <si>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</si>
  <si>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</si>
  <si>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</si>
  <si>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</si>
  <si>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</si>
  <si>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</si>
  <si>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</si>
  <si>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</si>
  <si>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</si>
  <si>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</si>
  <si>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</si>
  <si>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</si>
  <si>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</si>
  <si>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</si>
  <si>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</si>
  <si>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</si>
  <si>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</si>
  <si>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</si>
  <si>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</si>
  <si>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</si>
  <si>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</si>
  <si>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</si>
  <si>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</si>
  <si>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</si>
  <si>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</si>
  <si>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</si>
  <si>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</si>
  <si>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</si>
  <si>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</si>
  <si>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</si>
  <si>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</si>
  <si>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</si>
  <si>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</si>
  <si>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</si>
  <si>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</si>
  <si>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</si>
  <si>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</si>
  <si>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</si>
  <si>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</si>
  <si>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</si>
  <si>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</si>
  <si>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</si>
  <si>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</si>
  <si>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</si>
  <si>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</si>
  <si>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</si>
  <si>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</si>
  <si>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</si>
  <si>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</si>
  <si>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</si>
  <si>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</si>
  <si>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</si>
  <si>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</si>
  <si>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</si>
  <si>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</si>
  <si>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</si>
  <si>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</si>
  <si>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</si>
  <si>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</si>
  <si>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</si>
  <si>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</si>
  <si>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</si>
  <si>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</si>
  <si>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</si>
  <si>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</si>
  <si>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</si>
  <si>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</si>
  <si>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</si>
  <si>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</si>
  <si>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</si>
  <si>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</si>
  <si>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</si>
  <si>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</si>
  <si>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</si>
  <si>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</si>
  <si>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</si>
  <si>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</si>
  <si>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</si>
  <si>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</si>
  <si>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</si>
  <si>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</si>
  <si>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</si>
  <si>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</si>
  <si>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</si>
  <si>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</si>
  <si>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</si>
  <si>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</si>
  <si>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</si>
  <si>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</si>
  <si>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</si>
  <si>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</si>
  <si>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</si>
  <si>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</si>
  <si>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</si>
  <si>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</si>
  <si>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</si>
  <si>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</si>
  <si>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</si>
  <si>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</si>
  <si>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</si>
  <si>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</si>
  <si>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</si>
  <si>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</si>
  <si>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</si>
  <si>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</si>
  <si>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</si>
  <si>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</si>
  <si>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</si>
  <si>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</si>
  <si>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</si>
  <si>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</si>
  <si>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</si>
  <si>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</si>
  <si>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</si>
  <si>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</si>
  <si>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</si>
  <si>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</si>
  <si>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</si>
  <si>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</si>
  <si>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</si>
  <si>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</si>
  <si>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</si>
  <si>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</si>
  <si>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</si>
  <si>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</si>
  <si>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</si>
  <si>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</si>
  <si>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</si>
  <si>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</si>
  <si>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</si>
  <si>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</si>
  <si>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</si>
  <si>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</si>
  <si>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</si>
  <si>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</si>
  <si>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</si>
  <si>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</si>
  <si>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</si>
  <si>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</si>
  <si>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</si>
  <si>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</si>
  <si>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</si>
  <si>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</si>
  <si>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</si>
  <si>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</si>
  <si>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</si>
  <si>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</si>
  <si>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</si>
  <si>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</si>
  <si>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</si>
  <si>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</si>
  <si>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</si>
  <si>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</si>
  <si>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</si>
  <si>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</si>
  <si>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</si>
  <si>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</si>
  <si>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</si>
  <si>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</si>
  <si>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</si>
  <si>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</si>
  <si>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</si>
  <si>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</si>
  <si>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</si>
  <si>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</si>
  <si>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</si>
  <si>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</si>
  <si>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</si>
  <si>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</si>
  <si>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</si>
  <si>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</si>
  <si>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</si>
  <si>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</si>
  <si>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</si>
  <si>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</si>
  <si>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</si>
  <si>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</si>
  <si>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</si>
  <si>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</si>
  <si>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</si>
  <si>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</si>
  <si>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</si>
  <si>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</si>
  <si>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</si>
  <si>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</si>
  <si>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</si>
  <si>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</si>
  <si>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</si>
  <si>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</si>
  <si>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</si>
  <si>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</si>
  <si>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</si>
  <si>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</si>
  <si>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</si>
  <si>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</si>
  <si>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</si>
  <si>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</si>
  <si>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</si>
  <si>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</si>
  <si>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</si>
  <si>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</si>
  <si>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</si>
  <si>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</si>
  <si>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</si>
  <si>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</si>
  <si>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</si>
  <si>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</si>
  <si>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</si>
  <si>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</si>
  <si>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</si>
  <si>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</si>
  <si>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</si>
  <si>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</si>
  <si>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</si>
  <si>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</si>
  <si>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</si>
  <si>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</si>
  <si>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</si>
  <si>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</si>
  <si>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</si>
  <si>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</si>
  <si>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</si>
  <si>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</si>
  <si>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</si>
  <si>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</si>
  <si>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</si>
  <si>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</si>
  <si>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</si>
  <si>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</si>
  <si>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</si>
  <si>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</si>
  <si>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</si>
  <si>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</si>
  <si>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</si>
  <si>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</si>
  <si>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</si>
  <si>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</si>
  <si>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</si>
  <si>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</si>
  <si>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</si>
  <si>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</si>
  <si>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</si>
  <si>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</si>
  <si>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</si>
  <si>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</si>
  <si>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</si>
  <si>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</si>
  <si>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</si>
  <si>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</si>
  <si>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</si>
  <si>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</si>
  <si>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</si>
  <si>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</si>
  <si>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</si>
  <si>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</si>
  <si>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</si>
  <si>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</si>
  <si>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</si>
  <si>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</si>
  <si>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</si>
  <si>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</si>
  <si>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</si>
  <si>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</si>
  <si>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</si>
  <si>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</si>
  <si>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</si>
  <si>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</si>
  <si>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</si>
  <si>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</si>
  <si>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</si>
  <si>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</si>
  <si>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</si>
  <si>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</si>
  <si>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</si>
  <si>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</si>
  <si>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</si>
  <si>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</si>
  <si>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</si>
  <si>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</si>
  <si>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</si>
  <si>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</si>
  <si>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</si>
  <si>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</si>
  <si>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</si>
  <si>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</si>
  <si>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</si>
  <si>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</si>
  <si>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</si>
  <si>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</si>
  <si>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</si>
  <si>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</si>
  <si>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</si>
  <si>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</si>
  <si>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</si>
  <si>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</si>
  <si>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</si>
  <si>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</si>
  <si>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</si>
  <si>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</si>
  <si>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</si>
  <si>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</si>
  <si>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</si>
  <si>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</si>
  <si>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</si>
  <si>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</si>
  <si>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</si>
  <si>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</si>
  <si>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</si>
  <si>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</si>
  <si>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</si>
  <si>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</si>
  <si>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</si>
  <si>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</si>
  <si>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</si>
  <si>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</si>
  <si>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</si>
  <si>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</si>
  <si>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</si>
  <si>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</si>
  <si>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</si>
  <si>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</si>
  <si>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</si>
  <si>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</si>
  <si>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</si>
  <si>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</si>
  <si>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</si>
  <si>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</si>
  <si>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</si>
  <si>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</si>
  <si>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</si>
  <si>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</si>
  <si>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</si>
  <si>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</si>
  <si>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</si>
  <si>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</si>
  <si>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</si>
  <si>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</si>
  <si>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</si>
  <si>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</si>
  <si>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</si>
  <si>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</si>
  <si>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</si>
  <si>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</si>
  <si>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</si>
  <si>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</si>
  <si>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</si>
  <si>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</si>
  <si>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</si>
  <si>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</si>
  <si>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</si>
  <si>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</si>
  <si>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</si>
  <si>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</si>
  <si>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</si>
  <si>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</si>
  <si>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</si>
  <si>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</si>
  <si>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</si>
  <si>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</si>
  <si>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</si>
  <si>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</si>
  <si>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</si>
  <si>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</si>
  <si>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</si>
  <si>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</si>
  <si>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</si>
  <si>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</si>
  <si>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</si>
  <si>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</si>
  <si>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</si>
  <si>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</si>
  <si>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</si>
  <si>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</si>
  <si>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</si>
  <si>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</si>
  <si>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</si>
  <si>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</si>
  <si>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</si>
  <si>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</si>
  <si>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</si>
  <si>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</si>
  <si>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</si>
  <si>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</si>
  <si>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</si>
  <si>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</si>
  <si>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</si>
  <si>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</si>
  <si>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</si>
  <si>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</si>
  <si>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</si>
  <si>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</si>
  <si>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</si>
  <si>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</si>
  <si>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</si>
  <si>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</si>
  <si>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</si>
  <si>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</si>
  <si>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</si>
  <si>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</si>
  <si>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</si>
  <si>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</si>
  <si>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</si>
  <si>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</si>
  <si>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</si>
  <si>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</si>
  <si>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</si>
  <si>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</si>
  <si>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</si>
  <si>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</si>
  <si>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</si>
  <si>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</si>
  <si>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</si>
  <si>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</si>
  <si>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</si>
  <si>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</si>
  <si>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</si>
  <si>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</si>
  <si>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</si>
  <si>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</si>
  <si>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</si>
  <si>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</si>
  <si>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</si>
  <si>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</si>
  <si>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</si>
  <si>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</si>
  <si>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</si>
  <si>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</si>
  <si>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</si>
  <si>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</si>
  <si>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</si>
  <si>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</si>
  <si>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</si>
  <si>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</si>
  <si>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</si>
  <si>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</si>
  <si>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</si>
  <si>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</si>
  <si>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</si>
  <si>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</si>
  <si>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</si>
  <si>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</si>
  <si>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</si>
  <si>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</si>
  <si>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</si>
  <si>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</si>
  <si>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</si>
  <si>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</si>
  <si>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</si>
  <si>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</si>
  <si>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</si>
  <si>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</si>
  <si>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</si>
  <si>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</si>
  <si>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</si>
  <si>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</si>
  <si>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</si>
  <si>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</si>
  <si>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</si>
  <si>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</si>
  <si>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</si>
  <si>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</si>
  <si>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</si>
  <si>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</si>
  <si>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</si>
  <si>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</si>
  <si>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</si>
  <si>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</si>
  <si>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</si>
  <si>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</si>
  <si>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</si>
  <si>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</si>
  <si>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</si>
  <si>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</si>
  <si>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</si>
  <si>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</si>
  <si>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</si>
  <si>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</si>
  <si>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</si>
  <si>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</si>
  <si>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</si>
  <si>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</si>
  <si>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</si>
  <si>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</si>
  <si>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</si>
  <si>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</si>
  <si>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</si>
  <si>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</si>
  <si>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</si>
  <si>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</si>
  <si>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</si>
  <si>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</si>
  <si>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</si>
  <si>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</si>
  <si>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</si>
  <si>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</si>
  <si>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</si>
  <si>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</si>
  <si>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</si>
  <si>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</si>
  <si>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</si>
  <si>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</si>
  <si>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</si>
  <si>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</si>
  <si>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</si>
  <si>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</si>
  <si>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</si>
  <si>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</si>
  <si>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</si>
  <si>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</si>
  <si>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</si>
  <si>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</si>
  <si>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</si>
  <si>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</si>
  <si>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</si>
  <si>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</si>
  <si>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</si>
  <si>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</si>
  <si>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</si>
  <si>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</si>
  <si>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</si>
  <si>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</si>
  <si>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</si>
  <si>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</si>
  <si>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</si>
  <si>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</si>
  <si>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</si>
  <si>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</si>
  <si>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</si>
  <si>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</si>
  <si>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</si>
  <si>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</si>
  <si>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</si>
  <si>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</si>
  <si>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</si>
  <si>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</si>
  <si>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</si>
  <si>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</si>
  <si>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</si>
  <si>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</si>
  <si>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</si>
  <si>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</si>
  <si>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</si>
  <si>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</si>
  <si>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</si>
  <si>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</si>
  <si>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</si>
  <si>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</si>
  <si>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</si>
  <si>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</si>
  <si>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</si>
  <si>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</si>
  <si>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</si>
  <si>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</si>
  <si>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</si>
  <si>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</si>
  <si>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</si>
  <si>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</si>
  <si>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</si>
  <si>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</si>
  <si>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</si>
  <si>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</si>
  <si>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</si>
  <si>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</si>
  <si>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</si>
  <si>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</si>
  <si>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</si>
  <si>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</si>
  <si>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</si>
  <si>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</si>
  <si>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</si>
  <si>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</si>
  <si>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</si>
  <si>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</si>
  <si>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</si>
  <si>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</si>
  <si>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</si>
  <si>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</si>
  <si>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</si>
  <si>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</si>
  <si>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</si>
  <si>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</si>
  <si>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</si>
  <si>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</si>
  <si>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</si>
  <si>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</si>
  <si>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</si>
  <si>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</si>
  <si>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</si>
  <si>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</si>
  <si>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</si>
  <si>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</si>
  <si>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</si>
  <si>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</si>
  <si>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</si>
  <si>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</si>
  <si>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</si>
  <si>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</si>
  <si>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</si>
  <si>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</si>
  <si>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</si>
  <si>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</si>
  <si>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</si>
  <si>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</si>
  <si>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</si>
  <si>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</si>
  <si>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</si>
  <si>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</si>
  <si>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</si>
  <si>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</si>
  <si>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</si>
  <si>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</si>
  <si>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</si>
  <si>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</si>
  <si>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</si>
  <si>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</si>
  <si>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</si>
  <si>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</si>
  <si>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</si>
  <si>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</si>
  <si>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</si>
  <si>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</si>
  <si>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</si>
  <si>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</si>
  <si>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</si>
  <si>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</si>
  <si>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</si>
  <si>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</si>
  <si>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</si>
  <si>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</si>
  <si>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</si>
  <si>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</si>
  <si>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</si>
  <si>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</si>
  <si>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</si>
  <si>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</si>
  <si>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</si>
  <si>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</si>
  <si>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</si>
  <si>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</si>
  <si>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</si>
  <si>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</si>
  <si>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</si>
  <si>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</si>
  <si>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</si>
  <si>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</si>
  <si>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</si>
  <si>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</si>
  <si>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</si>
  <si>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</si>
  <si>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</si>
  <si>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</si>
  <si>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</si>
  <si>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</si>
  <si>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</si>
  <si>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</si>
  <si>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</si>
  <si>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</si>
  <si>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</si>
  <si>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</si>
  <si>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</si>
  <si>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</si>
  <si>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</si>
  <si>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</si>
  <si>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</si>
  <si>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</si>
  <si>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</si>
  <si>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</si>
  <si>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</si>
  <si>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</si>
  <si>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</si>
  <si>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</si>
  <si>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</si>
  <si>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</si>
  <si>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</si>
  <si>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</si>
  <si>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</si>
  <si>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</si>
  <si>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</si>
  <si>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</si>
  <si>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</si>
  <si>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</si>
  <si>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</si>
  <si>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</si>
  <si>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</si>
  <si>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</si>
  <si>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</si>
  <si>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</si>
  <si>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</si>
  <si>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</si>
  <si>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</si>
  <si>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</si>
  <si>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</si>
  <si>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</si>
  <si>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</si>
  <si>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</si>
  <si>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</si>
  <si>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</si>
  <si>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</si>
  <si>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</si>
  <si>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</si>
  <si>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</si>
  <si>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</si>
  <si>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</si>
  <si>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</si>
  <si>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</si>
  <si>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</si>
  <si>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</si>
  <si>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</si>
  <si>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</si>
  <si>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</si>
  <si>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</si>
  <si>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</si>
  <si>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</si>
  <si>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</si>
  <si>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</si>
  <si>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</si>
  <si>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</si>
  <si>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</si>
  <si>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</si>
  <si>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</si>
  <si>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</si>
  <si>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</si>
  <si>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</si>
  <si>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</si>
  <si>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</si>
  <si>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</si>
  <si>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</si>
  <si>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</si>
  <si>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</si>
  <si>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</si>
  <si>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</si>
  <si>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</si>
  <si>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</si>
  <si>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</si>
  <si>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</si>
  <si>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</si>
  <si>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</si>
  <si>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</si>
  <si>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</si>
  <si>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</si>
  <si>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</si>
  <si>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</si>
  <si>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</si>
  <si>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</si>
  <si>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</si>
  <si>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</si>
  <si>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</si>
  <si>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</si>
  <si>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</si>
  <si>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</si>
  <si>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</si>
  <si>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</si>
  <si>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</si>
  <si>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</si>
  <si>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</si>
  <si>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</si>
  <si>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</si>
  <si>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</si>
  <si>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</si>
  <si>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</si>
  <si>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</si>
  <si>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</si>
  <si>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</si>
  <si>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</si>
  <si>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</si>
  <si>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</si>
  <si>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</si>
  <si>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</si>
  <si>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</si>
  <si>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</si>
  <si>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</si>
  <si>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</si>
  <si>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</si>
  <si>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</si>
  <si>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</si>
  <si>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</si>
  <si>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</si>
  <si>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</si>
  <si>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</si>
  <si>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</si>
  <si>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</si>
  <si>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</si>
  <si>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</si>
  <si>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</si>
  <si>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</si>
  <si>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</si>
  <si>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</si>
  <si>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</si>
  <si>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</si>
  <si>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</si>
  <si>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</si>
  <si>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</si>
  <si>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</si>
  <si>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</si>
  <si>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</si>
  <si>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</si>
  <si>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</si>
  <si>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</si>
  <si>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</si>
  <si>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</si>
  <si>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</si>
  <si>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</si>
  <si>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</si>
  <si>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</si>
  <si>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</si>
  <si>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</si>
  <si>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</si>
  <si>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</si>
  <si>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</si>
  <si>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</si>
  <si>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</si>
  <si>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</si>
  <si>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</si>
  <si>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</si>
  <si>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</si>
  <si>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</si>
  <si>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</si>
  <si>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</si>
  <si>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</si>
  <si>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</si>
  <si>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</si>
  <si>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</si>
  <si>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</si>
  <si>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</si>
  <si>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</si>
  <si>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</si>
  <si>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</si>
  <si>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</si>
  <si>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</si>
  <si>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</si>
  <si>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</si>
  <si>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</si>
  <si>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</si>
  <si>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</si>
  <si>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</si>
  <si>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</si>
  <si>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</si>
  <si>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</si>
  <si>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</si>
  <si>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</si>
  <si>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</si>
  <si>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</si>
  <si>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</si>
  <si>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</si>
  <si>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</si>
  <si>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</si>
  <si>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</si>
  <si>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</si>
  <si>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</si>
  <si>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</si>
  <si>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</si>
  <si>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</si>
  <si>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</si>
  <si>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</si>
  <si>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</si>
  <si>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</si>
  <si>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</si>
  <si>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</si>
  <si>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</si>
  <si>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</si>
  <si>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</si>
  <si>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</si>
  <si>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</si>
  <si>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</si>
  <si>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</si>
  <si>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</si>
  <si>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</si>
  <si>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</si>
  <si>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</si>
  <si>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</si>
  <si>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</si>
  <si>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</si>
  <si>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</si>
  <si>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</si>
  <si>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</si>
  <si>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</si>
  <si>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</si>
  <si>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</si>
  <si>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</si>
  <si>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</si>
  <si>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</si>
  <si>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</si>
  <si>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</si>
  <si>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</si>
  <si>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</si>
  <si>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</si>
  <si>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</si>
  <si>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</si>
  <si>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</si>
  <si>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</si>
  <si>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</si>
  <si>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</si>
  <si>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</si>
  <si>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</si>
  <si>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</si>
  <si>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</si>
  <si>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</si>
  <si>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</si>
  <si>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</si>
  <si>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</si>
  <si>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</si>
  <si>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</si>
  <si>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</si>
  <si>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</si>
  <si>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</si>
  <si>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</si>
  <si>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</si>
  <si>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</si>
  <si>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</si>
  <si>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</si>
  <si>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</si>
  <si>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</si>
  <si>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</si>
  <si>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</si>
  <si>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</si>
  <si>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</si>
  <si>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</si>
  <si>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</si>
  <si>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</si>
  <si>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</si>
  <si>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</si>
  <si>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</si>
  <si>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</si>
  <si>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</si>
  <si>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</si>
  <si>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</si>
  <si>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</si>
  <si>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</si>
  <si>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</si>
  <si>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</si>
  <si>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</si>
  <si>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</si>
  <si>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</si>
  <si>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</si>
  <si>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</si>
  <si>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</si>
  <si>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</si>
  <si>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</si>
  <si>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</si>
  <si>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</si>
  <si>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</si>
  <si>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</si>
  <si>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</si>
  <si>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</si>
  <si>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</si>
  <si>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</si>
  <si>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</si>
  <si>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</si>
  <si>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</si>
  <si>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</si>
  <si>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</si>
  <si>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</si>
  <si>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</si>
  <si>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</si>
  <si>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</si>
  <si>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</si>
  <si>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</si>
  <si>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</si>
  <si>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</si>
  <si>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</si>
  <si>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</si>
  <si>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</si>
  <si>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</si>
  <si>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</si>
  <si>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</si>
  <si>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</si>
  <si>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</si>
  <si>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</si>
  <si>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</si>
  <si>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</si>
  <si>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</si>
  <si>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</si>
  <si>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</si>
  <si>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</si>
  <si>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</si>
  <si>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</si>
  <si>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</si>
  <si>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</si>
  <si>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</si>
  <si>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</si>
  <si>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</si>
  <si>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</si>
  <si>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</si>
  <si>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</si>
  <si>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</si>
  <si>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</si>
  <si>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</si>
  <si>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</si>
  <si>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</si>
  <si>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</si>
  <si>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</si>
  <si>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</si>
  <si>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</si>
  <si>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</si>
  <si>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</si>
  <si>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</si>
  <si>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</si>
  <si>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</si>
  <si>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</si>
  <si>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</si>
  <si>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</si>
  <si>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</si>
  <si>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</si>
  <si>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</si>
  <si>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</si>
  <si>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</si>
  <si>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</si>
  <si>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</si>
  <si>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</si>
  <si>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</si>
  <si>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</si>
  <si>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</si>
  <si>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</si>
  <si>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</si>
  <si>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</si>
  <si>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</si>
  <si>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</si>
  <si>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</si>
  <si>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</si>
  <si>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</si>
  <si>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</si>
  <si>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</si>
  <si>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</si>
  <si>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</si>
  <si>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</si>
  <si>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</si>
  <si>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</si>
  <si>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</si>
  <si>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</si>
  <si>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</si>
  <si>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</si>
  <si>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</si>
  <si>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</si>
  <si>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</si>
  <si>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</si>
  <si>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</si>
  <si>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</si>
  <si>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</si>
  <si>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</si>
  <si>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</si>
  <si>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</si>
  <si>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</si>
  <si>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</si>
  <si>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</si>
  <si>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</si>
  <si>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</si>
  <si>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</si>
  <si>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</si>
  <si>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</si>
  <si>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</si>
  <si>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</si>
  <si>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</si>
  <si>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</si>
  <si>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</si>
  <si>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</si>
  <si>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</si>
  <si>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</si>
  <si>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</si>
  <si>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</si>
  <si>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</si>
  <si>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</si>
  <si>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</si>
  <si>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</si>
  <si>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</si>
  <si>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</si>
  <si>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</si>
  <si>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</si>
  <si>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</si>
  <si>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</si>
  <si>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</si>
  <si>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</si>
  <si>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</si>
  <si>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</si>
  <si>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</si>
  <si>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</si>
  <si>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</si>
  <si>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</si>
  <si>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</si>
  <si>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</si>
  <si>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</si>
  <si>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</si>
  <si>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</si>
  <si>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</si>
  <si>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</si>
  <si>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</si>
  <si>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</si>
  <si>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</si>
  <si>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</si>
  <si>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</si>
  <si>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</si>
  <si>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</si>
  <si>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</si>
  <si>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</si>
  <si>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</si>
  <si>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</si>
  <si>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</si>
  <si>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</si>
  <si>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</si>
  <si>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</si>
  <si>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</si>
  <si>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</si>
  <si>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</si>
  <si>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</si>
  <si>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</si>
  <si>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</si>
  <si>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</si>
  <si>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</si>
  <si>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</si>
  <si>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</si>
  <si>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</si>
  <si>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</si>
  <si>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</si>
  <si>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</si>
  <si>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</si>
  <si>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</si>
  <si>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</si>
  <si>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</si>
  <si>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</si>
  <si>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</si>
  <si>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</si>
  <si>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</si>
  <si>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</si>
  <si>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</si>
  <si>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</si>
  <si>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</si>
  <si>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</si>
  <si>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</si>
  <si>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</si>
  <si>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</si>
  <si>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</si>
  <si>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</si>
  <si>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</si>
  <si>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</si>
  <si>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</si>
  <si>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</si>
  <si>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</si>
  <si>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</si>
  <si>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</si>
  <si>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</si>
  <si>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</si>
  <si>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</si>
  <si>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</si>
  <si>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</si>
  <si>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</si>
  <si>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</si>
  <si>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</si>
  <si>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</si>
  <si>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</si>
  <si>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</si>
  <si>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</si>
  <si>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</si>
  <si>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</si>
  <si>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</si>
  <si>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</si>
  <si>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</si>
  <si>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</si>
  <si>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</si>
  <si>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</si>
  <si>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</si>
  <si>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</si>
  <si>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</si>
  <si>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</si>
  <si>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</si>
  <si>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</si>
  <si>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</si>
  <si>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</si>
  <si>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</si>
  <si>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</si>
  <si>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</si>
  <si>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</si>
  <si>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</si>
  <si>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</si>
  <si>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</si>
  <si>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</si>
  <si>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</si>
  <si>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</si>
  <si>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</si>
  <si>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</si>
  <si>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</si>
  <si>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</si>
  <si>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</si>
  <si>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</si>
  <si>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</si>
  <si>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</si>
  <si>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</si>
  <si>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</si>
  <si>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</si>
  <si>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</si>
  <si>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</si>
  <si>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</si>
  <si>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</si>
  <si>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</si>
  <si>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</si>
  <si>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</si>
  <si>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</si>
  <si>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</si>
  <si>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</si>
  <si>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</si>
  <si>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</si>
  <si>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</si>
  <si>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</si>
  <si>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</si>
  <si>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</si>
  <si>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</si>
  <si>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</si>
  <si>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</si>
  <si>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</si>
  <si>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</si>
  <si>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</si>
  <si>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</si>
  <si>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</si>
  <si>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</si>
  <si>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</si>
  <si>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</si>
  <si>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</si>
  <si>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</si>
  <si>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</si>
  <si>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</si>
  <si>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</si>
  <si>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</si>
  <si>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</si>
  <si>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</si>
  <si>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</si>
  <si>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</si>
  <si>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</si>
  <si>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</si>
  <si>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</si>
  <si>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</si>
  <si>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</si>
  <si>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</si>
  <si>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</si>
  <si>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</si>
  <si>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</si>
  <si>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</si>
  <si>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</si>
  <si>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</si>
  <si>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</si>
  <si>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</si>
  <si>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</si>
  <si>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</si>
  <si>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</si>
  <si>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</si>
  <si>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</si>
  <si>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</si>
  <si>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</si>
  <si>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</si>
  <si>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</si>
  <si>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</si>
  <si>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</si>
  <si>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</si>
  <si>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</si>
  <si>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</si>
  <si>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</si>
  <si>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</si>
  <si>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</si>
  <si>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</si>
  <si>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</si>
  <si>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</si>
  <si>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</si>
  <si>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</si>
  <si>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</si>
  <si>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</si>
  <si>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</si>
  <si>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</si>
  <si>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</si>
  <si>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</si>
  <si>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</si>
  <si>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</si>
  <si>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</si>
  <si>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</si>
  <si>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</si>
  <si>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</si>
  <si>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</si>
  <si>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</si>
  <si>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</si>
  <si>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</si>
  <si>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</si>
  <si>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</si>
  <si>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</si>
  <si>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</si>
  <si>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</si>
  <si>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</si>
  <si>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</si>
  <si>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</si>
  <si>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</si>
  <si>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</si>
  <si>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</si>
  <si>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</si>
  <si>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</si>
  <si>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</si>
  <si>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</si>
  <si>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</si>
  <si>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</si>
  <si>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</si>
  <si>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</si>
  <si>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</si>
  <si>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</si>
  <si>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</si>
  <si>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</si>
  <si>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</si>
  <si>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</si>
  <si>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</si>
  <si>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</si>
  <si>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</si>
  <si>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</si>
  <si>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</si>
  <si>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</si>
  <si>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</si>
  <si>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</si>
  <si>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</si>
  <si>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</si>
  <si>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</si>
  <si>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</si>
  <si>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</si>
  <si>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</si>
  <si>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</si>
  <si>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</si>
  <si>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</si>
  <si>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</si>
  <si>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</si>
  <si>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</si>
  <si>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</si>
  <si>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</si>
  <si>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</si>
  <si>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</si>
  <si>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</si>
  <si>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</si>
  <si>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</si>
  <si>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</si>
  <si>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</si>
  <si>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</si>
  <si>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</si>
  <si>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</si>
  <si>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</si>
  <si>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</si>
  <si>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</si>
  <si>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</si>
  <si>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</si>
  <si>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</si>
  <si>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</si>
  <si>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</si>
  <si>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</si>
  <si>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</si>
  <si>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</si>
  <si>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</si>
  <si>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</si>
  <si>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</si>
  <si>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</si>
  <si>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</si>
  <si>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</si>
  <si>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</si>
  <si>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</si>
  <si>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</si>
  <si>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</si>
  <si>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</si>
  <si>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</si>
  <si>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</si>
  <si>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</si>
  <si>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</si>
  <si>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</si>
  <si>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</si>
  <si>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</si>
  <si>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</si>
  <si>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</si>
  <si>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</si>
  <si>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</si>
  <si>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</si>
  <si>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</si>
  <si>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</si>
  <si>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</si>
  <si>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</si>
  <si>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</si>
  <si>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</si>
  <si>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</si>
  <si>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</si>
  <si>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</si>
  <si>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</si>
  <si>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</si>
  <si>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</si>
  <si>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</si>
  <si>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</si>
  <si>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</si>
  <si>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</si>
  <si>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</si>
  <si>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</si>
  <si>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</si>
  <si>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</si>
  <si>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</si>
  <si>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</si>
  <si>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</si>
  <si>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</si>
  <si>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</si>
  <si>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</si>
  <si>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</si>
  <si>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</si>
  <si>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</si>
  <si>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</si>
  <si>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</si>
  <si>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</si>
  <si>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</si>
  <si>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</si>
  <si>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</si>
  <si>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</si>
  <si>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</si>
  <si>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</si>
  <si>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</si>
  <si>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</si>
  <si>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</si>
  <si>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</si>
  <si>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</si>
  <si>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</si>
  <si>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</si>
  <si>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</si>
  <si>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</si>
  <si>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</si>
  <si>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</si>
  <si>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</si>
  <si>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</si>
  <si>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</si>
  <si>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</si>
  <si>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</si>
  <si>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</si>
  <si>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</si>
  <si>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</si>
  <si>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</si>
  <si>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</si>
  <si>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</si>
  <si>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</si>
  <si>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</si>
  <si>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</si>
  <si>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</si>
  <si>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</si>
  <si>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</si>
  <si>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</si>
  <si>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</si>
  <si>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</si>
  <si>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</si>
  <si>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</si>
  <si>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</si>
  <si>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</si>
  <si>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</si>
  <si>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</si>
  <si>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</si>
  <si>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</si>
  <si>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</si>
  <si>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</si>
  <si>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</si>
  <si>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</si>
  <si>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</si>
  <si>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</si>
  <si>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</si>
  <si>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</si>
  <si>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</si>
  <si>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</si>
  <si>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</si>
  <si>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</si>
  <si>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</si>
  <si>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</si>
  <si>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</si>
  <si>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</si>
  <si>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</si>
  <si>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</si>
  <si>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</si>
  <si>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</si>
  <si>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</si>
  <si>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</si>
  <si>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</si>
  <si>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</si>
  <si>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</si>
  <si>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</si>
  <si>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</si>
  <si>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</si>
  <si>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</si>
  <si>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</si>
  <si>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</si>
  <si>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</si>
  <si>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</si>
  <si>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</si>
  <si>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</si>
  <si>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</si>
  <si>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</si>
  <si>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</si>
  <si>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</si>
  <si>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</si>
  <si>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</si>
  <si>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</si>
  <si>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</si>
  <si>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</si>
  <si>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</si>
  <si>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</si>
  <si>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</si>
  <si>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</si>
  <si>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</si>
  <si>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</si>
  <si>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</si>
  <si>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</si>
  <si>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</si>
  <si>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</si>
  <si>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</si>
  <si>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</si>
  <si>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</si>
  <si>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</si>
  <si>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</si>
  <si>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</si>
  <si>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</si>
  <si>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</si>
  <si>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</si>
  <si>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</si>
  <si>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</si>
  <si>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</si>
  <si>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</si>
  <si>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</si>
  <si>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</si>
  <si>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</si>
  <si>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</si>
  <si>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</si>
  <si>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</si>
  <si>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</si>
  <si>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</si>
  <si>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</si>
  <si>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</si>
  <si>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</si>
  <si>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</si>
  <si>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</si>
  <si>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</si>
  <si>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</si>
  <si>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</si>
  <si>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</si>
  <si>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</si>
  <si>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</si>
  <si>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</si>
  <si>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</si>
  <si>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</si>
  <si>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</si>
  <si>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</si>
  <si>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</si>
  <si>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</si>
  <si>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</si>
  <si>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</si>
  <si>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</si>
  <si>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</si>
  <si>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</si>
  <si>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</si>
  <si>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</si>
  <si>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</si>
  <si>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</si>
  <si>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</si>
  <si>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</si>
  <si>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</si>
  <si>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</si>
  <si>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</si>
  <si>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</si>
  <si>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</si>
  <si>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</si>
  <si>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</si>
  <si>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</si>
  <si>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</si>
  <si>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</si>
  <si>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</si>
  <si>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</si>
  <si>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</si>
  <si>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</si>
  <si>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</si>
  <si>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</si>
  <si>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</si>
  <si>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</si>
  <si>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</si>
  <si>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</si>
  <si>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</si>
  <si>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</si>
  <si>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</si>
  <si>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</si>
  <si>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</si>
  <si>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</si>
  <si>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</si>
  <si>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</si>
  <si>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</si>
  <si>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</si>
  <si>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</si>
  <si>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</si>
  <si>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</si>
  <si>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</si>
  <si>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</si>
  <si>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</si>
  <si>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</si>
  <si>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</si>
  <si>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</si>
  <si>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</si>
  <si>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</si>
  <si>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</si>
  <si>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</si>
  <si>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</si>
  <si>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</si>
  <si>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</si>
  <si>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</si>
  <si>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</si>
  <si>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</si>
  <si>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</si>
  <si>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</si>
  <si>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</si>
  <si>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</si>
  <si>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</si>
  <si>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</si>
  <si>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</si>
  <si>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</si>
  <si>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</si>
  <si>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</si>
  <si>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</si>
  <si>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</si>
  <si>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</si>
  <si>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</si>
  <si>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</si>
  <si>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</si>
  <si>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</si>
  <si>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</si>
  <si>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</si>
  <si>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</si>
  <si>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</si>
  <si>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</si>
  <si>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</si>
  <si>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</si>
  <si>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</si>
  <si>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</si>
  <si>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</si>
  <si>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</si>
  <si>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</si>
  <si>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</si>
  <si>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</si>
  <si>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</si>
  <si>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</si>
  <si>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</si>
  <si>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</si>
  <si>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</si>
  <si>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</si>
  <si>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</si>
  <si>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</si>
  <si>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</si>
  <si>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</si>
  <si>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</si>
  <si>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</si>
  <si>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</si>
  <si>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</si>
  <si>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</si>
  <si>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</si>
  <si>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</si>
  <si>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</si>
  <si>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</si>
  <si>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</si>
  <si>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</si>
  <si>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</si>
  <si>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</si>
  <si>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</si>
  <si>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</si>
  <si>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</si>
  <si>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</si>
  <si>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</si>
  <si>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</si>
  <si>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</si>
  <si>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</si>
  <si>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</si>
  <si>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</si>
  <si>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</si>
  <si>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</si>
  <si>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</si>
  <si>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</si>
  <si>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</si>
  <si>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</si>
  <si>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</si>
  <si>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</si>
  <si>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</si>
  <si>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</si>
  <si>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</si>
  <si>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</si>
  <si>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</si>
  <si>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</si>
  <si>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</si>
  <si>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</si>
  <si>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</si>
  <si>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</si>
  <si>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</si>
  <si>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</si>
  <si>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</si>
  <si>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</si>
  <si>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</si>
  <si>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</si>
  <si>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</si>
  <si>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</si>
  <si>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</si>
  <si>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</si>
  <si>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</si>
  <si>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</si>
  <si>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</si>
  <si>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</si>
  <si>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</si>
  <si>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</si>
  <si>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</si>
  <si>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</si>
  <si>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</si>
  <si>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</si>
  <si>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</si>
  <si>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</si>
  <si>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</si>
  <si>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</si>
  <si>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</si>
  <si>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</si>
  <si>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</si>
  <si>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</si>
  <si>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</si>
  <si>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</si>
  <si>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</si>
  <si>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</si>
  <si>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</si>
  <si>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</si>
  <si>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</si>
  <si>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</si>
  <si>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</si>
  <si>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</si>
  <si>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</si>
  <si>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</si>
  <si>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</si>
  <si>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</si>
  <si>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</si>
  <si>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</si>
  <si>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</si>
  <si>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</si>
  <si>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</si>
  <si>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</si>
  <si>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</si>
  <si>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</si>
  <si>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</si>
  <si>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</si>
  <si>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</si>
  <si>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</si>
  <si>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</si>
  <si>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</si>
  <si>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</si>
  <si>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</si>
  <si>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</si>
  <si>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</si>
  <si>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</si>
  <si>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</si>
  <si>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</si>
  <si>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</si>
  <si>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</si>
  <si>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</si>
  <si>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</si>
  <si>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</si>
  <si>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</si>
  <si>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</si>
  <si>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</si>
  <si>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</si>
  <si>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</si>
  <si>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</si>
  <si>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</si>
  <si>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</si>
  <si>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</si>
  <si>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</si>
  <si>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</si>
  <si>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</si>
  <si>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</si>
  <si>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</si>
  <si>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</si>
  <si>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</si>
  <si>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</si>
  <si>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</si>
  <si>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</si>
  <si>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</si>
  <si>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</si>
  <si>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</si>
  <si>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</si>
  <si>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</si>
  <si>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</si>
  <si>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</si>
  <si>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</si>
  <si>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</si>
  <si>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</si>
  <si>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</si>
  <si>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</si>
  <si>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</si>
  <si>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</si>
  <si>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</si>
  <si>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</si>
  <si>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</si>
  <si>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</si>
  <si>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</si>
  <si>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</si>
  <si>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</si>
  <si>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</si>
  <si>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</si>
  <si>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</si>
  <si>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</si>
  <si>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</si>
  <si>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</si>
  <si>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</si>
  <si>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</si>
  <si>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</si>
  <si>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</si>
  <si>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</si>
  <si>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</si>
  <si>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</si>
  <si>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</si>
  <si>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</si>
  <si>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</si>
  <si>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</si>
  <si>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</si>
  <si>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</si>
  <si>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</si>
  <si>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</si>
  <si>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</si>
  <si>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</si>
  <si>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</si>
  <si>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</si>
  <si>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</si>
  <si>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</si>
  <si>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</si>
  <si>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</si>
  <si>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</si>
  <si>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</si>
  <si>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</si>
  <si>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</si>
  <si>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</si>
  <si>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</si>
  <si>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</si>
  <si>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</si>
  <si>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</si>
  <si>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</si>
  <si>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</si>
  <si>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</si>
  <si>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</si>
  <si>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</si>
  <si>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</si>
  <si>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</si>
  <si>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</si>
  <si>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</si>
  <si>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</si>
  <si>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</si>
  <si>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</si>
  <si>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</si>
  <si>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</si>
  <si>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</si>
  <si>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</si>
  <si>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</si>
  <si>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</si>
  <si>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</si>
  <si>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</si>
  <si>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</si>
  <si>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</si>
  <si>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</si>
  <si>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</si>
  <si>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</si>
  <si>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</si>
  <si>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</si>
  <si>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</si>
  <si>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</si>
  <si>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</si>
  <si>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</si>
  <si>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</si>
  <si>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</si>
  <si>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</si>
  <si>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</si>
  <si>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</si>
  <si>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</si>
  <si>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</si>
  <si>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</si>
  <si>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</si>
  <si>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</si>
  <si>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</si>
  <si>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</si>
  <si>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</si>
  <si>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</si>
  <si>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</si>
  <si>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</si>
  <si>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</si>
  <si>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</si>
  <si>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</si>
  <si>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</si>
  <si>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</si>
  <si>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</si>
  <si>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</si>
  <si>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</si>
  <si>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</si>
  <si>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</si>
  <si>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</si>
  <si>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</si>
  <si>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</si>
  <si>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</si>
  <si>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</si>
  <si>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</si>
  <si>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</si>
  <si>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</si>
  <si>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</si>
  <si>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</si>
  <si>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</si>
  <si>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</si>
  <si>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</si>
  <si>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</si>
  <si>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</si>
  <si>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</si>
  <si>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</si>
  <si>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</si>
  <si>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</si>
  <si>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</si>
  <si>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</si>
  <si>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</si>
  <si>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</si>
  <si>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</si>
  <si>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</si>
  <si>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</si>
  <si>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</si>
  <si>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</si>
  <si>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</si>
  <si>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</si>
  <si>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</si>
  <si>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</si>
  <si>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</si>
  <si>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</si>
  <si>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</si>
  <si>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</si>
  <si>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</si>
  <si>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</si>
  <si>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</si>
  <si>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</si>
  <si>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</si>
  <si>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</si>
  <si>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</si>
  <si>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</si>
  <si>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</si>
  <si>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</si>
  <si>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</si>
  <si>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</si>
  <si>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</si>
  <si>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</si>
  <si>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</si>
  <si>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</si>
  <si>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</si>
  <si>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</si>
  <si>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</si>
  <si>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</si>
  <si>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</si>
  <si>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</si>
  <si>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</si>
  <si>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</si>
  <si>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</si>
  <si>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</si>
  <si>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</si>
  <si>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</si>
  <si>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</si>
  <si>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</si>
  <si>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</si>
  <si>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</si>
  <si>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</si>
  <si>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</si>
  <si>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</si>
  <si>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</si>
  <si>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</si>
  <si>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</si>
  <si>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</si>
  <si>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</si>
  <si>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</si>
  <si>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</si>
  <si>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</si>
  <si>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</si>
  <si>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</si>
  <si>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</si>
  <si>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</si>
  <si>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</si>
  <si>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</si>
  <si>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</si>
  <si>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</si>
  <si>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</si>
  <si>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</si>
  <si>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</si>
  <si>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</si>
  <si>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</si>
  <si>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</si>
  <si>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</si>
  <si>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</si>
  <si>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</si>
  <si>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</si>
  <si>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</si>
  <si>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</si>
  <si>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</si>
  <si>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</si>
  <si>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</si>
  <si>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</si>
  <si>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</si>
  <si>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</si>
  <si>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</si>
  <si>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</si>
  <si>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</si>
  <si>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</si>
  <si>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</si>
  <si>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</si>
  <si>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</si>
  <si>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</si>
  <si>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</si>
  <si>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</si>
  <si>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</si>
  <si>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</si>
  <si>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</si>
  <si>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</si>
  <si>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</si>
  <si>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</si>
  <si>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</si>
  <si>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</si>
  <si>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</si>
  <si>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</si>
  <si>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</si>
  <si>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</si>
  <si>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</si>
  <si>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</si>
  <si>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</si>
  <si>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</si>
  <si>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</si>
  <si>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</si>
  <si>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</si>
  <si>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</si>
  <si>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</si>
  <si>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</si>
  <si>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</si>
  <si>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</si>
  <si>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</si>
  <si>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</si>
  <si>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</si>
  <si>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</si>
  <si>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</si>
  <si>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</si>
  <si>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</si>
  <si>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</si>
  <si>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</si>
  <si>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</si>
  <si>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</si>
  <si>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</si>
  <si>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</si>
  <si>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</si>
  <si>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</si>
  <si>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</si>
  <si>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</si>
  <si>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</si>
  <si>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</si>
  <si>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</si>
  <si>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</si>
  <si>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</si>
  <si>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</si>
  <si>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</si>
  <si>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</si>
  <si>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</si>
  <si>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</si>
  <si>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</si>
  <si>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</si>
  <si>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</si>
  <si>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</si>
  <si>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</si>
  <si>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</si>
  <si>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</si>
  <si>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</si>
  <si>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</si>
  <si>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</si>
  <si>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</si>
  <si>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</si>
  <si>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</si>
  <si>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</si>
  <si>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</si>
  <si>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</si>
  <si>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</si>
  <si>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</si>
  <si>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</si>
  <si>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</si>
  <si>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</si>
  <si>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</si>
  <si>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</si>
  <si>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</si>
  <si>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</si>
  <si>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</si>
  <si>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</si>
  <si>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</si>
  <si>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</si>
  <si>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</si>
  <si>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</si>
  <si>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</si>
  <si>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</si>
  <si>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</si>
  <si>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</si>
  <si>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</si>
  <si>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</si>
  <si>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</si>
  <si>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</si>
  <si>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</si>
  <si>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</si>
  <si>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</si>
  <si>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</si>
  <si>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</si>
  <si>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</si>
  <si>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</si>
  <si>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</si>
  <si>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</si>
  <si>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</si>
  <si>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</si>
  <si>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</si>
  <si>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</si>
  <si>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</si>
  <si>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</si>
  <si>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</si>
  <si>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</si>
  <si>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</si>
  <si>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</si>
  <si>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</si>
  <si>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</si>
  <si>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</si>
  <si>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</si>
  <si>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</si>
  <si>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</si>
  <si>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</si>
  <si>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</si>
  <si>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</si>
  <si>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</si>
  <si>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</si>
  <si>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</si>
  <si>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</si>
  <si>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</si>
  <si>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</si>
  <si>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</si>
  <si>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</si>
  <si>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</si>
  <si>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</si>
  <si>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</si>
  <si>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</si>
  <si>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</si>
  <si>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</si>
  <si>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</si>
  <si>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</si>
  <si>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</si>
  <si>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</si>
  <si>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</si>
  <si>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</si>
  <si>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</si>
  <si>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</si>
  <si>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</si>
  <si>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</si>
  <si>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</si>
  <si>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</si>
  <si>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</si>
  <si>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</si>
  <si>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</si>
  <si>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</si>
  <si>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</si>
  <si>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</si>
  <si>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</si>
  <si>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</si>
  <si>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</si>
  <si>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</si>
  <si>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</si>
  <si>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</si>
  <si>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</si>
  <si>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</si>
  <si>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</si>
  <si>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</si>
  <si>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</si>
  <si>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</si>
  <si>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</si>
  <si>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</si>
  <si>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</si>
  <si>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</si>
  <si>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</si>
  <si>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</si>
  <si>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</si>
  <si>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</si>
  <si>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</si>
  <si>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</si>
  <si>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</si>
  <si>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</si>
  <si>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</si>
  <si>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</si>
  <si>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</si>
  <si>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</si>
  <si>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</si>
  <si>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</si>
  <si>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</si>
  <si>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</si>
  <si>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</si>
  <si>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</si>
  <si>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</si>
  <si>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</si>
  <si>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</si>
  <si>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</si>
  <si>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</si>
  <si>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</si>
  <si>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</si>
  <si>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</si>
  <si>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</si>
  <si>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</si>
  <si>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</si>
  <si>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</si>
  <si>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</si>
  <si>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</si>
  <si>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</si>
  <si>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</si>
  <si>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</si>
  <si>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</si>
  <si>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</si>
  <si>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</si>
  <si>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</si>
  <si>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</si>
  <si>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</si>
  <si>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</si>
  <si>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</si>
  <si>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</si>
  <si>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</si>
  <si>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</si>
  <si>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</si>
  <si>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</si>
  <si>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</si>
  <si>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</si>
  <si>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</si>
  <si>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</si>
  <si>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</si>
  <si>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</si>
  <si>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</si>
  <si>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</si>
  <si>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</si>
  <si>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</si>
  <si>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</si>
  <si>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</si>
  <si>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</si>
  <si>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</si>
  <si>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</si>
  <si>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</si>
  <si>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</si>
  <si>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</si>
  <si>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</si>
  <si>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</si>
  <si>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</si>
  <si>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</si>
  <si>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</si>
  <si>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</si>
  <si>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</si>
  <si>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</si>
  <si>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</si>
  <si>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</si>
  <si>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</si>
  <si>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</si>
  <si>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</si>
  <si>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</si>
  <si>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</si>
  <si>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</si>
  <si>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</si>
  <si>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</si>
  <si>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</si>
  <si>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</si>
  <si>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</si>
  <si>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</si>
  <si>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</si>
  <si>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</si>
  <si>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</si>
  <si>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</si>
  <si>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</si>
  <si>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</si>
  <si>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</si>
  <si>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</si>
  <si>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</si>
  <si>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</si>
  <si>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</si>
  <si>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</si>
  <si>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</si>
  <si>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</si>
  <si>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</si>
  <si>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</si>
  <si>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</si>
  <si>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</si>
  <si>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</si>
  <si>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</si>
  <si>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</si>
  <si>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</si>
  <si>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</si>
  <si>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</si>
  <si>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</si>
  <si>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</si>
  <si>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</si>
  <si>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</si>
  <si>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</si>
  <si>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</si>
  <si>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</si>
  <si>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</si>
  <si>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</si>
  <si>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</si>
  <si>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</si>
  <si>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</si>
  <si>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</si>
  <si>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</si>
  <si>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</si>
  <si>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</si>
  <si>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</si>
  <si>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</si>
  <si>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</si>
  <si>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</si>
  <si>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</si>
  <si>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</si>
  <si>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</si>
  <si>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</si>
  <si>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</si>
  <si>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</si>
  <si>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</si>
  <si>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</si>
  <si>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</si>
  <si>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</si>
  <si>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</si>
  <si>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</si>
  <si>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</si>
  <si>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</si>
  <si>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</si>
  <si>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</si>
  <si>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</si>
  <si>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</si>
  <si>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</si>
  <si>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</si>
  <si>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</si>
  <si>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</si>
  <si>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</si>
  <si>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</si>
  <si>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</si>
  <si>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</si>
  <si>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</si>
  <si>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</si>
  <si>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</si>
  <si>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</si>
  <si>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</si>
  <si>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</si>
  <si>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</si>
  <si>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</si>
  <si>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</si>
  <si>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</si>
  <si>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</si>
  <si>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</si>
  <si>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</si>
  <si>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</si>
  <si>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</si>
  <si>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</si>
  <si>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</si>
  <si>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</si>
  <si>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</si>
  <si>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</si>
  <si>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</si>
  <si>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</si>
  <si>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</si>
  <si>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</si>
  <si>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</si>
  <si>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</si>
  <si>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</si>
  <si>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</si>
  <si>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</si>
  <si>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</si>
  <si>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</si>
  <si>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</si>
  <si>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</si>
  <si>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</si>
  <si>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</si>
  <si>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</si>
  <si>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</si>
  <si>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</si>
  <si>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</si>
  <si>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</si>
  <si>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</si>
  <si>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</si>
  <si>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</si>
  <si>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</si>
  <si>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</si>
  <si>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</si>
  <si>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</si>
  <si>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</si>
  <si>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</si>
  <si>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</si>
  <si>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</si>
  <si>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</si>
  <si>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</si>
  <si>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</si>
  <si>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</si>
  <si>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</si>
  <si>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</si>
  <si>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</si>
  <si>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</si>
  <si>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</si>
  <si>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</si>
  <si>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</si>
  <si>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</si>
  <si>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</si>
  <si>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</si>
  <si>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</si>
  <si>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</si>
  <si>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</si>
  <si>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</si>
  <si>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</si>
  <si>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</si>
  <si>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</si>
  <si>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</si>
  <si>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</si>
  <si>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</si>
  <si>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</si>
  <si>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</si>
  <si>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</si>
  <si>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</si>
  <si>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</si>
  <si>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</si>
  <si>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</si>
  <si>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</si>
  <si>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</si>
  <si>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</si>
  <si>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</si>
  <si>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</si>
  <si>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</si>
  <si>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</si>
  <si>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</si>
  <si>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</si>
  <si>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</si>
  <si>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</si>
  <si>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</si>
  <si>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</si>
  <si>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</si>
  <si>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</si>
  <si>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</si>
  <si>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</si>
  <si>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</si>
  <si>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</si>
  <si>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</si>
  <si>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</si>
  <si>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</si>
  <si>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</si>
  <si>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</si>
  <si>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</si>
  <si>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</si>
  <si>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</si>
  <si>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</si>
  <si>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</si>
  <si>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</si>
  <si>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</si>
  <si>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</si>
  <si>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</si>
  <si>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</si>
  <si>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</si>
  <si>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</si>
  <si>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</si>
  <si>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</si>
  <si>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</si>
  <si>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</si>
  <si>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</si>
  <si>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</si>
  <si>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</si>
  <si>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</si>
  <si>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</si>
  <si>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</si>
  <si>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</si>
  <si>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</si>
  <si>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</si>
  <si>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</si>
  <si>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</si>
  <si>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</si>
  <si>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</si>
  <si>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</si>
  <si>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</si>
  <si>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</si>
  <si>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</si>
  <si>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</si>
  <si>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</si>
  <si>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</si>
  <si>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</si>
  <si>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</si>
  <si>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</si>
  <si>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</si>
  <si>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</si>
  <si>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</si>
  <si>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</si>
  <si>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</si>
  <si>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</si>
  <si>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</si>
  <si>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</si>
  <si>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</si>
  <si>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</si>
  <si>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</si>
  <si>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</si>
  <si>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</si>
  <si>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</si>
  <si>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</si>
  <si>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</si>
  <si>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</si>
  <si>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</si>
  <si>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</si>
  <si>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</si>
  <si>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</si>
  <si>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</si>
  <si>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</si>
  <si>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</si>
  <si>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</si>
  <si>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</si>
  <si>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</si>
  <si>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</si>
  <si>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</si>
  <si>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</si>
  <si>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</si>
  <si>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</si>
  <si>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</si>
  <si>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</si>
  <si>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</si>
  <si>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</si>
  <si>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</si>
  <si>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</si>
  <si>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</si>
  <si>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</si>
  <si>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</si>
  <si>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</si>
  <si>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</si>
  <si>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</si>
  <si>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</si>
  <si>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</si>
  <si>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</si>
  <si>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</si>
  <si>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</si>
  <si>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</si>
  <si>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</si>
  <si>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</si>
  <si>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</si>
  <si>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</si>
  <si>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</si>
  <si>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</si>
  <si>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</si>
  <si>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</si>
  <si>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</si>
  <si>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</si>
  <si>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</si>
  <si>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</si>
  <si>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</si>
  <si>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</si>
  <si>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</si>
  <si>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</si>
  <si>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</si>
  <si>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</si>
  <si>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</si>
  <si>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</si>
  <si>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</si>
  <si>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</si>
  <si>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</si>
  <si>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</si>
  <si>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</si>
  <si>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</si>
  <si>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</si>
  <si>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</si>
  <si>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</si>
  <si>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</si>
  <si>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</si>
  <si>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</si>
  <si>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</si>
  <si>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</si>
  <si>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</si>
  <si>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</si>
  <si>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</si>
  <si>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</si>
  <si>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</si>
  <si>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</si>
  <si>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</si>
  <si>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</si>
  <si>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</si>
  <si>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</si>
  <si>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</si>
  <si>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</si>
  <si>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</si>
  <si>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</si>
  <si>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</si>
  <si>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</si>
  <si>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</si>
  <si>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</si>
  <si>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</si>
  <si>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</si>
  <si>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</si>
  <si>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</si>
  <si>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</si>
  <si>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</si>
  <si>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</si>
  <si>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</si>
  <si>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</si>
  <si>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</si>
  <si>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</si>
  <si>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</si>
  <si>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</si>
  <si>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</si>
  <si>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</si>
  <si>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</si>
  <si>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</si>
  <si>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</si>
  <si>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</si>
  <si>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</si>
  <si>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</si>
  <si>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</si>
  <si>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</si>
  <si>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</si>
  <si>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</si>
  <si>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</si>
  <si>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</si>
  <si>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</si>
  <si>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</si>
  <si>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</si>
  <si>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</si>
  <si>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</si>
  <si>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</si>
  <si>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</si>
  <si>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</si>
  <si>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</si>
  <si>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</si>
  <si>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</si>
  <si>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</si>
  <si>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</si>
  <si>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</si>
  <si>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</si>
  <si>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</si>
  <si>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</si>
  <si>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</si>
  <si>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</si>
  <si>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</si>
  <si>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</si>
  <si>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</si>
  <si>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</si>
  <si>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</si>
  <si>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</si>
  <si>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</si>
  <si>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</si>
  <si>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</si>
  <si>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</si>
  <si>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</si>
  <si>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</si>
  <si>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</si>
  <si>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</si>
  <si>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</si>
  <si>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</si>
  <si>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</si>
  <si>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</si>
  <si>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</si>
  <si>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</si>
  <si>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</si>
  <si>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</si>
  <si>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</si>
  <si>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</si>
  <si>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</si>
  <si>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</si>
  <si>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</si>
  <si>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</si>
  <si>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</si>
  <si>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</si>
  <si>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</si>
  <si>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</si>
  <si>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</si>
  <si>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</si>
  <si>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</si>
  <si>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</si>
  <si>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</si>
  <si>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</si>
  <si>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</si>
  <si>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</si>
  <si>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</si>
  <si>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</si>
  <si>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</si>
  <si>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</si>
  <si>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</si>
  <si>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</si>
  <si>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</si>
  <si>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</si>
  <si>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</si>
  <si>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</si>
  <si>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</si>
  <si>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</si>
  <si>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</si>
  <si>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</si>
  <si>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</si>
  <si>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</si>
  <si>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</si>
  <si>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</si>
  <si>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</si>
  <si>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</si>
  <si>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</si>
  <si>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</si>
  <si>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</si>
  <si>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</si>
  <si>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</si>
  <si>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</si>
  <si>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</si>
  <si>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</si>
  <si>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</si>
  <si>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</si>
  <si>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</si>
  <si>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</si>
  <si>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</si>
  <si>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</si>
  <si>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</si>
  <si>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</si>
  <si>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</si>
  <si>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</si>
  <si>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</si>
  <si>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</si>
  <si>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</si>
  <si>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</si>
  <si>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</si>
  <si>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</si>
  <si>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</si>
  <si>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</si>
  <si>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</si>
  <si>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</si>
  <si>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</si>
  <si>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</si>
  <si>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</si>
  <si>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</si>
  <si>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</si>
  <si>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</si>
  <si>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</si>
  <si>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</si>
  <si>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</si>
  <si>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</si>
  <si>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</si>
  <si>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</si>
  <si>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</si>
  <si>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</si>
  <si>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</si>
  <si>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</si>
  <si>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</si>
  <si>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</si>
  <si>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</si>
  <si>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</si>
  <si>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</si>
  <si>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</si>
  <si>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</si>
  <si>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</si>
  <si>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</si>
  <si>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</si>
  <si>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</si>
  <si>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</si>
  <si>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</si>
  <si>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</si>
  <si>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</si>
  <si>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</si>
  <si>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</si>
  <si>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</si>
  <si>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</si>
  <si>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</si>
  <si>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</si>
  <si>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</si>
  <si>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</si>
  <si>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</si>
  <si>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</si>
  <si>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</si>
  <si>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</si>
  <si>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</si>
  <si>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</si>
  <si>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</si>
  <si>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</si>
  <si>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</si>
  <si>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</si>
  <si>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</si>
  <si>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</si>
  <si>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</si>
  <si>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</si>
  <si>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</si>
  <si>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</si>
  <si>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</si>
  <si>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</si>
  <si>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</si>
  <si>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</si>
  <si>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</si>
  <si>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</si>
  <si>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</si>
  <si>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</si>
  <si>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</si>
  <si>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</si>
  <si>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</si>
  <si>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</si>
  <si>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</si>
  <si>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</si>
  <si>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</si>
  <si>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</si>
  <si>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</si>
  <si>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</si>
  <si>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</si>
  <si>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</si>
  <si>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</si>
  <si>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</si>
  <si>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</si>
  <si>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</si>
  <si>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</si>
  <si>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</si>
  <si>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</si>
  <si>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</si>
  <si>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</si>
  <si>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</si>
  <si>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</si>
  <si>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</si>
  <si>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</si>
  <si>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</si>
  <si>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</si>
  <si>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</si>
  <si>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</si>
  <si>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</si>
  <si>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</si>
  <si>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</si>
  <si>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</si>
  <si>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</si>
  <si>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</si>
  <si>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</si>
  <si>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</si>
  <si>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</si>
  <si>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</si>
  <si>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</si>
  <si>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</si>
  <si>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</si>
  <si>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</si>
  <si>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</si>
  <si>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</si>
  <si>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</si>
  <si>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</si>
  <si>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</si>
  <si>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</si>
  <si>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</si>
  <si>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</si>
  <si>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</si>
  <si>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</si>
  <si>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</si>
  <si>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</si>
  <si>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</si>
  <si>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</si>
  <si>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</si>
  <si>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</si>
  <si>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</si>
  <si>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</si>
  <si>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</si>
  <si>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</si>
  <si>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</si>
  <si>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</si>
  <si>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</si>
  <si>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</si>
  <si>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</si>
  <si>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</si>
  <si>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</si>
  <si>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</si>
  <si>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</si>
  <si>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</si>
  <si>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</si>
  <si>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</si>
  <si>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</si>
  <si>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</si>
  <si>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</si>
  <si>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</si>
  <si>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</si>
  <si>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</si>
  <si>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</si>
  <si>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</si>
  <si>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</si>
  <si>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</si>
  <si>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</si>
  <si>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</si>
  <si>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</si>
  <si>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</si>
  <si>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</si>
  <si>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</si>
  <si>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</si>
  <si>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</si>
  <si>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</si>
  <si>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</si>
  <si>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</si>
  <si>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</si>
  <si>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</si>
  <si>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</si>
  <si>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</si>
  <si>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</si>
  <si>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</si>
  <si>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</si>
  <si>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</si>
  <si>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</si>
  <si>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</si>
  <si>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</si>
  <si>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</si>
  <si>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</si>
  <si>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</si>
  <si>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</si>
  <si>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</si>
  <si>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</si>
  <si>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</si>
  <si>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</si>
  <si>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</si>
  <si>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</si>
  <si>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</si>
  <si>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</si>
  <si>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</si>
  <si>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</si>
  <si>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</si>
  <si>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</si>
  <si>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</si>
  <si>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</si>
  <si>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</si>
  <si>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</si>
  <si>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</si>
  <si>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</si>
  <si>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</si>
  <si>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</si>
  <si>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</si>
  <si>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</si>
  <si>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</si>
  <si>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</si>
  <si>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</si>
  <si>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</si>
  <si>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</si>
  <si>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</si>
  <si>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</si>
  <si>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</si>
  <si>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</si>
  <si>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</si>
  <si>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</si>
  <si>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</si>
  <si>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</si>
  <si>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</si>
  <si>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</si>
  <si>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</si>
  <si>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</si>
  <si>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</si>
  <si>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</si>
  <si>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</si>
  <si>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</si>
  <si>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</si>
  <si>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</si>
  <si>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</si>
  <si>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</si>
  <si>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</si>
  <si>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</si>
  <si>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</si>
  <si>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</si>
  <si>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</si>
  <si>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</si>
  <si>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</si>
  <si>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</si>
  <si>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</si>
  <si>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</si>
  <si>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</si>
  <si>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</si>
  <si>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</si>
  <si>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</si>
  <si>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</si>
  <si>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</si>
  <si>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</si>
  <si>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</si>
  <si>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</si>
  <si>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</si>
  <si>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</si>
  <si>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</si>
  <si>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</si>
  <si>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</si>
  <si>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</si>
  <si>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</si>
  <si>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</si>
  <si>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</si>
  <si>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</si>
  <si>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</si>
  <si>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</si>
  <si>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</si>
  <si>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</si>
  <si>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</si>
  <si>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</si>
  <si>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</si>
  <si>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</si>
  <si>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</si>
  <si>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</si>
  <si>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</si>
  <si>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</si>
  <si>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</si>
  <si>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</si>
  <si>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</si>
  <si>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</si>
  <si>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</si>
  <si>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</si>
  <si>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</si>
  <si>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</si>
  <si>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</si>
  <si>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</si>
  <si>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</si>
  <si>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</si>
  <si>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</si>
  <si>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</si>
  <si>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</si>
  <si>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</si>
  <si>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</si>
  <si>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</si>
  <si>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</si>
  <si>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</si>
  <si>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</si>
  <si>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</si>
  <si>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</si>
  <si>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</si>
  <si>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</si>
  <si>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</si>
  <si>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</si>
  <si>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</si>
  <si>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</si>
  <si>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</si>
  <si>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</si>
  <si>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</si>
  <si>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</si>
  <si>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</si>
  <si>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</si>
  <si>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</si>
  <si>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</si>
  <si>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</si>
  <si>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</si>
  <si>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</si>
  <si>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</si>
  <si>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</si>
  <si>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</si>
  <si>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</si>
  <si>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</si>
  <si>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</si>
  <si>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</si>
  <si>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</si>
  <si>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</si>
  <si>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</si>
  <si>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</si>
  <si>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</si>
  <si>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</si>
  <si>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</si>
  <si>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</si>
  <si>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</si>
  <si>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</si>
  <si>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</si>
  <si>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</si>
  <si>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</si>
  <si>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</si>
  <si>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</si>
  <si>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</si>
  <si>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</si>
  <si>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</si>
  <si>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</si>
  <si>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</si>
  <si>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</si>
  <si>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</si>
  <si>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</si>
  <si>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</si>
  <si>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</si>
  <si>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</si>
  <si>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</si>
  <si>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</si>
  <si>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</si>
  <si>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</si>
  <si>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</si>
  <si>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</si>
  <si>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</si>
  <si>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</si>
  <si>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</si>
  <si>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</si>
  <si>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</si>
  <si>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</si>
  <si>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</si>
  <si>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</si>
  <si>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</si>
  <si>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</si>
  <si>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</si>
  <si>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</si>
  <si>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</si>
  <si>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</si>
  <si>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</si>
  <si>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</si>
  <si>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</si>
  <si>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</si>
  <si>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</si>
  <si>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</si>
  <si>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</si>
  <si>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</si>
  <si>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</si>
  <si>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</si>
  <si>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</si>
  <si>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</si>
  <si>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</si>
  <si>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</si>
  <si>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</si>
  <si>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</si>
  <si>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</si>
  <si>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</si>
  <si>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</si>
  <si>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</si>
  <si>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</si>
  <si>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</si>
  <si>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</si>
  <si>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</si>
  <si>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</si>
  <si>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</si>
  <si>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</si>
  <si>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</si>
  <si>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</si>
  <si>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</si>
  <si>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</si>
  <si>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</si>
  <si>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</si>
  <si>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</si>
  <si>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</si>
  <si>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</si>
  <si>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</si>
  <si>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</si>
  <si>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</si>
  <si>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</si>
  <si>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</si>
  <si>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</si>
  <si>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</si>
  <si>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</si>
  <si>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</si>
  <si>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</si>
  <si>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</si>
  <si>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</si>
  <si>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</si>
  <si>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</si>
  <si>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</si>
  <si>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</si>
  <si>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</si>
  <si>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</si>
  <si>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</si>
  <si>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</si>
  <si>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</si>
  <si>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</si>
  <si>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</si>
  <si>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</si>
  <si>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</si>
  <si>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</si>
  <si>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</si>
  <si>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</si>
  <si>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</si>
  <si>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</si>
  <si>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</si>
  <si>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</si>
  <si>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</si>
  <si>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</si>
  <si>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</si>
  <si>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</si>
  <si>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</si>
  <si>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</si>
  <si>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</si>
  <si>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</si>
  <si>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</si>
  <si>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</si>
  <si>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</si>
  <si>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</si>
  <si>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</si>
  <si>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</si>
  <si>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</si>
  <si>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</si>
  <si>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</si>
  <si>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</si>
  <si>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</si>
  <si>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</si>
  <si>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</si>
  <si>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</si>
  <si>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</si>
  <si>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</si>
  <si>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</si>
  <si>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</si>
  <si>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</si>
  <si>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</si>
  <si>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</si>
  <si>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</si>
  <si>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</si>
  <si>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</si>
  <si>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</si>
  <si>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</si>
  <si>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</si>
  <si>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</si>
  <si>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</si>
  <si>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</si>
  <si>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</si>
  <si>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</si>
  <si>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</si>
  <si>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</si>
  <si>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</si>
  <si>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</si>
  <si>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</si>
  <si>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</si>
  <si>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</si>
  <si>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</si>
  <si>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</si>
  <si>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</si>
  <si>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</si>
  <si>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</si>
  <si>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</si>
  <si>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</si>
  <si>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</si>
  <si>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</si>
  <si>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</si>
  <si>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</si>
  <si>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</si>
  <si>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</si>
  <si>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</si>
  <si>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</si>
  <si>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</si>
  <si>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</si>
  <si>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</si>
  <si>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</si>
  <si>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</si>
  <si>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</si>
  <si>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</si>
  <si>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</si>
  <si>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</si>
  <si>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</si>
  <si>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</si>
  <si>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</si>
  <si>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</si>
  <si>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</si>
  <si>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</si>
  <si>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</si>
  <si>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</si>
  <si>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</si>
  <si>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</si>
  <si>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</si>
  <si>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</si>
  <si>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</si>
  <si>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</si>
  <si>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</si>
  <si>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</si>
  <si>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</si>
  <si>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</si>
  <si>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</si>
  <si>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</si>
  <si>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</si>
  <si>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</si>
  <si>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</si>
  <si>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</si>
  <si>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</si>
  <si>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</si>
  <si>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</si>
  <si>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</si>
  <si>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</si>
  <si>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</si>
  <si>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</si>
  <si>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</si>
  <si>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</si>
  <si>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</si>
  <si>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</si>
  <si>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</si>
  <si>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</si>
  <si>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</si>
  <si>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</si>
  <si>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</si>
  <si>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</si>
  <si>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</si>
  <si>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</si>
  <si>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</si>
  <si>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</si>
  <si>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</si>
  <si>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</si>
  <si>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</si>
  <si>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</si>
  <si>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</si>
  <si>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</si>
  <si>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</si>
  <si>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</si>
  <si>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</si>
  <si>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</si>
  <si>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</si>
  <si>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</si>
  <si>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</si>
  <si>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</si>
  <si>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</si>
  <si>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</si>
  <si>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</si>
  <si>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</si>
  <si>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</si>
  <si>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</si>
  <si>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</si>
  <si>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</si>
  <si>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</si>
  <si>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</si>
  <si>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</si>
  <si>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</si>
  <si>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</si>
  <si>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</si>
  <si>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</si>
  <si>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</si>
  <si>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</si>
  <si>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</si>
  <si>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</si>
  <si>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</si>
  <si>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</si>
  <si>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</si>
  <si>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</si>
  <si>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</si>
  <si>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</si>
  <si>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</si>
  <si>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</si>
  <si>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</si>
  <si>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</si>
  <si>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</si>
  <si>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</si>
  <si>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</si>
  <si>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</si>
  <si>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</si>
  <si>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</si>
  <si>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</si>
  <si>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</si>
  <si>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</si>
  <si>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</si>
  <si>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</si>
  <si>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</si>
  <si>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</si>
  <si>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</si>
  <si>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</si>
  <si>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</si>
  <si>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</si>
  <si>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</si>
  <si>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</si>
  <si>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</si>
  <si>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</si>
  <si>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</si>
  <si>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</si>
  <si>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</si>
  <si>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</si>
  <si>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</si>
  <si>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</si>
  <si>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</si>
  <si>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</si>
  <si>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</si>
  <si>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</si>
  <si>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</si>
  <si>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</si>
  <si>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</si>
  <si>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</si>
  <si>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</si>
  <si>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</si>
  <si>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</si>
  <si>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</si>
  <si>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</si>
  <si>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</si>
  <si>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</si>
  <si>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</si>
  <si>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</si>
  <si>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</si>
  <si>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</si>
  <si>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</si>
  <si>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</si>
  <si>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</si>
  <si>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</si>
  <si>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</si>
  <si>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</si>
  <si>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</si>
  <si>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</si>
  <si>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</si>
  <si>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</si>
  <si>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</si>
  <si>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</si>
  <si>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</si>
  <si>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</si>
  <si>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</si>
  <si>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</si>
  <si>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</si>
  <si>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</si>
  <si>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</si>
  <si>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</si>
  <si>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</si>
  <si>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</si>
  <si>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</si>
  <si>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</si>
  <si>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</si>
  <si>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</si>
  <si>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</si>
  <si>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</si>
  <si>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</si>
  <si>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</si>
  <si>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</si>
  <si>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</si>
  <si>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</si>
  <si>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</si>
  <si>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</si>
  <si>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</si>
  <si>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</si>
  <si>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</si>
  <si>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</si>
  <si>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</si>
  <si>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</si>
  <si>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</si>
  <si>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</si>
  <si>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</si>
  <si>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</si>
  <si>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</si>
  <si>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</si>
  <si>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</si>
  <si>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</si>
  <si>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</si>
  <si>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</si>
  <si>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</si>
  <si>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</si>
  <si>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</si>
  <si>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</si>
  <si>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</si>
  <si>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</si>
  <si>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</si>
  <si>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</si>
  <si>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</si>
  <si>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</si>
  <si>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</si>
  <si>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</si>
  <si>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</si>
  <si>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</si>
  <si>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</si>
  <si>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</si>
  <si>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</si>
  <si>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</si>
  <si>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</si>
  <si>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</si>
  <si>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</si>
  <si>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</si>
  <si>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</si>
  <si>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</si>
  <si>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</si>
  <si>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</si>
  <si>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</si>
  <si>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</si>
  <si>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</si>
  <si>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</si>
  <si>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</si>
  <si>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</si>
  <si>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</si>
  <si>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</si>
  <si>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</si>
  <si>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</si>
  <si>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</si>
  <si>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</si>
  <si>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</si>
  <si>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</si>
  <si>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</si>
  <si>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</si>
  <si>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</si>
  <si>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</si>
  <si>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</si>
  <si>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</si>
  <si>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</si>
  <si>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</si>
  <si>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</si>
  <si>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</si>
  <si>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</si>
  <si>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</si>
  <si>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</si>
  <si>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</si>
  <si>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</si>
  <si>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</si>
  <si>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</si>
  <si>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</si>
  <si>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</si>
  <si>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</si>
  <si>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</si>
  <si>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</si>
  <si>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</si>
  <si>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</si>
  <si>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</si>
  <si>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</si>
  <si>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</si>
  <si>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</si>
  <si>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</si>
  <si>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</si>
  <si>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</si>
  <si>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</si>
  <si>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</si>
  <si>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</si>
  <si>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</si>
  <si>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</si>
  <si>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</si>
  <si>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</si>
  <si>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</si>
  <si>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</si>
  <si>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</si>
  <si>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</si>
  <si>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</si>
  <si>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</si>
  <si>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</si>
  <si>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</si>
  <si>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</si>
  <si>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</si>
  <si>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</si>
  <si>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</si>
  <si>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</si>
  <si>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</si>
  <si>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</si>
  <si>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</si>
  <si>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</si>
  <si>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</si>
  <si>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</si>
  <si>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</si>
  <si>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</si>
  <si>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</si>
  <si>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</si>
  <si>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</si>
  <si>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</si>
  <si>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</si>
  <si>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</si>
  <si>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</si>
  <si>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</si>
  <si>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</si>
  <si>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</si>
  <si>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</si>
  <si>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</si>
  <si>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</si>
  <si>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</si>
  <si>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</si>
  <si>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</si>
  <si>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</si>
  <si>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</si>
  <si>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</si>
  <si>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</si>
  <si>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</si>
  <si>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</si>
  <si>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</si>
  <si>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</si>
  <si>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</si>
  <si>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</si>
  <si>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</si>
  <si>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</si>
  <si>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</si>
  <si>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</si>
  <si>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</si>
  <si>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</si>
  <si>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</si>
  <si>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</si>
  <si>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</si>
  <si>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</si>
  <si>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</si>
  <si>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</si>
  <si>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</si>
  <si>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</si>
  <si>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</si>
  <si>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</si>
  <si>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</si>
  <si>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</si>
  <si>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</si>
  <si>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</si>
  <si>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</si>
  <si>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</si>
  <si>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</si>
  <si>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</si>
  <si>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</si>
  <si>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</si>
  <si>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</si>
  <si>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</si>
  <si>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</si>
  <si>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</si>
  <si>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</si>
  <si>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</si>
  <si>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</si>
  <si>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</si>
  <si>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</si>
  <si>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</si>
  <si>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</si>
  <si>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</si>
  <si>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</si>
  <si>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</si>
  <si>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</si>
  <si>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</si>
  <si>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</si>
  <si>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</si>
  <si>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</si>
  <si>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</si>
  <si>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</si>
  <si>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</si>
  <si>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</si>
  <si>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</si>
  <si>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</si>
  <si>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</si>
  <si>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</si>
  <si>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</si>
  <si>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</si>
  <si>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</si>
  <si>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</si>
  <si>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</si>
  <si>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</si>
  <si>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</si>
  <si>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</si>
  <si>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</si>
  <si>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</si>
  <si>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</si>
  <si>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</si>
  <si>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</si>
  <si>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</si>
  <si>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</si>
  <si>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</si>
  <si>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</si>
  <si>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</si>
  <si>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</si>
  <si>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</si>
  <si>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</si>
  <si>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</si>
  <si>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</si>
  <si>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</si>
  <si>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</si>
  <si>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</si>
  <si>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</si>
  <si>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</si>
  <si>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</si>
  <si>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</si>
  <si>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</si>
  <si>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</si>
  <si>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</si>
  <si>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</si>
  <si>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</si>
  <si>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</si>
  <si>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</si>
  <si>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</si>
  <si>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</si>
  <si>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</si>
  <si>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</si>
  <si>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</si>
  <si>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</si>
  <si>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</si>
  <si>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</si>
  <si>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</si>
  <si>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</si>
  <si>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</si>
  <si>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</si>
  <si>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</si>
  <si>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</si>
  <si>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</si>
  <si>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</si>
  <si>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</si>
  <si>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</si>
  <si>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</si>
  <si>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</si>
  <si>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</si>
  <si>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</si>
  <si>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</si>
  <si>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</si>
  <si>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</si>
  <si>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</si>
  <si>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</si>
  <si>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</si>
  <si>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</si>
  <si>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</si>
  <si>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</si>
  <si>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</si>
  <si>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</si>
  <si>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</si>
  <si>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</si>
  <si>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</si>
  <si>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</si>
  <si>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</si>
  <si>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</si>
  <si>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</si>
  <si>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</si>
  <si>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</si>
  <si>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</si>
  <si>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</si>
  <si>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</si>
  <si>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</si>
  <si>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</si>
  <si>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</si>
  <si>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</si>
  <si>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</si>
  <si>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</si>
  <si>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</si>
  <si>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</si>
  <si>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</si>
  <si>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</si>
  <si>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</si>
  <si>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</si>
  <si>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</si>
  <si>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</si>
  <si>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</si>
  <si>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</si>
  <si>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</si>
  <si>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</si>
  <si>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</si>
  <si>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</si>
  <si>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</si>
  <si>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</si>
  <si>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</si>
  <si>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</si>
  <si>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</si>
  <si>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</si>
  <si>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</si>
  <si>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</si>
  <si>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</si>
  <si>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</si>
  <si>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</si>
  <si>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</si>
  <si>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</si>
  <si>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</si>
  <si>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</si>
  <si>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</si>
  <si>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</si>
  <si>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</si>
  <si>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</si>
  <si>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</si>
  <si>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</si>
  <si>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</si>
  <si>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</si>
  <si>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</si>
  <si>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</si>
  <si>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</si>
  <si>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</si>
  <si>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</si>
  <si>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</si>
  <si>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</si>
  <si>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</si>
  <si>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</si>
  <si>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</si>
  <si>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</si>
  <si>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</si>
  <si>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</si>
  <si>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</si>
  <si>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</si>
  <si>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</si>
  <si>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</si>
  <si>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</si>
  <si>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</si>
  <si>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</si>
  <si>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</si>
  <si>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</si>
  <si>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</si>
  <si>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</si>
  <si>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</si>
  <si>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</si>
  <si>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</si>
  <si>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</si>
  <si>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</si>
  <si>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</si>
  <si>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</si>
  <si>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</si>
  <si>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</si>
  <si>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</si>
  <si>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</si>
  <si>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</si>
  <si>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</si>
  <si>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</si>
  <si>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</si>
  <si>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</si>
  <si>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</si>
  <si>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</si>
  <si>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</si>
  <si>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</si>
  <si>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</si>
  <si>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</si>
  <si>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</si>
  <si>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</si>
  <si>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</si>
  <si>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</si>
  <si>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</si>
  <si>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</si>
  <si>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</si>
  <si>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</si>
  <si>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</si>
  <si>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</si>
  <si>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</si>
  <si>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</si>
  <si>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</si>
  <si>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</si>
  <si>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</si>
  <si>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</si>
  <si>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</si>
  <si>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</si>
  <si>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</si>
  <si>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</si>
  <si>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</si>
  <si>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</si>
  <si>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</si>
  <si>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</si>
  <si>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</si>
  <si>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</si>
  <si>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</si>
  <si>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</si>
  <si>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</si>
  <si>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</si>
  <si>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</si>
  <si>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</si>
  <si>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</si>
  <si>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</si>
  <si>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</si>
  <si>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</si>
  <si>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</si>
  <si>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</si>
  <si>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</si>
  <si>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</si>
  <si>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</si>
  <si>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</si>
  <si>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</si>
  <si>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</si>
  <si>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</si>
  <si>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</si>
  <si>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</si>
  <si>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</si>
  <si>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</si>
  <si>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</si>
  <si>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</si>
  <si>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</si>
  <si>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</si>
  <si>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</si>
  <si>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</si>
  <si>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</si>
  <si>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</si>
  <si>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</si>
  <si>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</si>
  <si>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</si>
  <si>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</si>
  <si>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</si>
  <si>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</si>
  <si>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</si>
  <si>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</si>
  <si>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</si>
  <si>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</si>
  <si>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</si>
  <si>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</si>
  <si>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</si>
  <si>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</si>
  <si>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</si>
  <si>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</si>
  <si>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</si>
  <si>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</si>
  <si>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</si>
  <si>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</si>
  <si>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</si>
  <si>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</si>
  <si>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</si>
  <si>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</si>
  <si>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</si>
  <si>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</si>
  <si>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</si>
  <si>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</si>
  <si>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</si>
  <si>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</si>
  <si>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</si>
  <si>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</si>
  <si>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</si>
  <si>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</si>
  <si>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</si>
  <si>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</si>
  <si>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</si>
  <si>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</si>
  <si>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</si>
  <si>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</si>
  <si>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</si>
  <si>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</si>
  <si>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</si>
  <si>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</si>
  <si>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</si>
  <si>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</si>
  <si>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</si>
  <si>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</si>
  <si>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</si>
  <si>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</si>
  <si>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</si>
  <si>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</si>
  <si>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</si>
  <si>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</si>
  <si>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</si>
  <si>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</si>
  <si>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</si>
  <si>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</si>
  <si>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</si>
  <si>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</si>
  <si>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</si>
  <si>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</si>
  <si>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</si>
  <si>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</si>
  <si>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</si>
  <si>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</si>
  <si>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</si>
  <si>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</si>
  <si>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</si>
  <si>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</si>
  <si>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</si>
  <si>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</si>
  <si>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</si>
  <si>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</si>
  <si>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</si>
  <si>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</si>
  <si>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</si>
  <si>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</si>
  <si>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</si>
  <si>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</si>
  <si>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</si>
  <si>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</si>
  <si>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</si>
  <si>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</si>
  <si>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</si>
  <si>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</si>
  <si>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</si>
  <si>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</si>
  <si>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</si>
  <si>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</si>
  <si>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</si>
  <si>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</si>
  <si>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</si>
  <si>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</si>
  <si>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</si>
  <si>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</si>
  <si>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</si>
  <si>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</si>
  <si>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</si>
  <si>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</si>
  <si>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</si>
  <si>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</si>
  <si>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</si>
  <si>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</si>
  <si>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</si>
  <si>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</si>
  <si>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</si>
  <si>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</si>
  <si>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</si>
  <si>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</si>
  <si>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</si>
  <si>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</si>
  <si>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</si>
  <si>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</si>
  <si>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</si>
  <si>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</si>
  <si>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</si>
  <si>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</si>
  <si>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</si>
  <si>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</si>
  <si>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</si>
  <si>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</si>
  <si>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</si>
  <si>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</si>
  <si>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</si>
  <si>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</si>
  <si>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</si>
  <si>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</si>
  <si>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</si>
  <si>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</si>
  <si>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</si>
  <si>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</si>
  <si>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</si>
  <si>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</si>
  <si>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</si>
  <si>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</si>
  <si>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</si>
  <si>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</si>
  <si>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</si>
  <si>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</si>
  <si>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</si>
  <si>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</si>
  <si>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</si>
  <si>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</si>
  <si>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</si>
  <si>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</si>
  <si>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</si>
  <si>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</si>
  <si>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</si>
  <si>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</si>
  <si>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</si>
  <si>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</si>
  <si>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</si>
  <si>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</si>
  <si>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</si>
  <si>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</si>
  <si>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</si>
  <si>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</si>
  <si>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</si>
  <si>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</si>
  <si>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</si>
  <si>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</si>
  <si>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</si>
  <si>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</si>
  <si>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</si>
  <si>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</si>
  <si>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</si>
  <si>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</si>
  <si>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</si>
  <si>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</si>
  <si>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</si>
  <si>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</si>
  <si>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</si>
  <si>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</si>
  <si>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</si>
  <si>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</si>
  <si>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</si>
  <si>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</si>
  <si>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</si>
  <si>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</si>
  <si>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</si>
  <si>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</si>
  <si>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</si>
  <si>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</si>
  <si>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</si>
  <si>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</si>
  <si>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</si>
  <si>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</si>
  <si>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</si>
  <si>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</si>
  <si>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</si>
  <si>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</si>
  <si>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</si>
  <si>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</si>
  <si>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</si>
  <si>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</si>
  <si>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</si>
  <si>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</si>
  <si>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</si>
  <si>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</si>
  <si>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</si>
  <si>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</si>
  <si>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</si>
  <si>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</si>
  <si>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</si>
  <si>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</si>
  <si>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</si>
  <si>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</si>
  <si>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</si>
  <si>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</si>
  <si>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</si>
  <si>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</si>
  <si>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</si>
  <si>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</si>
  <si>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</si>
  <si>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</si>
  <si>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</si>
  <si>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</si>
  <si>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</si>
  <si>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</si>
  <si>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</si>
  <si>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</si>
  <si>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</si>
  <si>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</si>
  <si>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</si>
  <si>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</si>
  <si>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</si>
  <si>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</si>
  <si>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</si>
  <si>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</si>
  <si>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</si>
  <si>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</si>
  <si>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</si>
  <si>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</si>
  <si>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</si>
  <si>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</si>
  <si>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</si>
  <si>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</si>
  <si>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</si>
  <si>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</si>
  <si>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</si>
  <si>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</si>
  <si>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</si>
  <si>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</si>
  <si>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</si>
  <si>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</si>
  <si>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</si>
  <si>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</si>
  <si>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</si>
  <si>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</si>
  <si>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</si>
  <si>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</si>
  <si>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</si>
  <si>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</si>
  <si>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</si>
  <si>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</si>
  <si>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</si>
  <si>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</si>
  <si>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</si>
  <si>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</si>
  <si>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</si>
  <si>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</si>
  <si>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</si>
  <si>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</si>
  <si>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</si>
  <si>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</si>
  <si>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</si>
  <si>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</si>
  <si>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</si>
  <si>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</si>
  <si>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</si>
  <si>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</si>
  <si>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</si>
  <si>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</si>
  <si>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</si>
  <si>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</si>
  <si>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</si>
  <si>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</si>
  <si>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</si>
  <si>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</si>
  <si>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</si>
  <si>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</si>
  <si>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</si>
  <si>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</si>
  <si>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</si>
  <si>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</si>
  <si>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</si>
  <si>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</si>
  <si>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</si>
  <si>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</si>
  <si>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</si>
  <si>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</si>
  <si>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</si>
  <si>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</si>
  <si>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</si>
  <si>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</si>
  <si>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</si>
  <si>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</si>
  <si>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</si>
  <si>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</si>
  <si>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</si>
  <si>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</si>
  <si>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</si>
  <si>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</si>
  <si>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</si>
  <si>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</si>
  <si>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</si>
  <si>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</si>
  <si>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</si>
  <si>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</si>
  <si>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</si>
  <si>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</si>
  <si>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</si>
  <si>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</si>
  <si>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</si>
  <si>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</si>
  <si>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</si>
  <si>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</si>
  <si>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</si>
  <si>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</si>
  <si>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</si>
  <si>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</si>
  <si>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</si>
  <si>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</si>
  <si>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</si>
  <si>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</si>
  <si>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</si>
  <si>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</si>
  <si>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</si>
  <si>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</si>
  <si>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</si>
  <si>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</si>
  <si>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</si>
  <si>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</si>
  <si>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</si>
  <si>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</si>
  <si>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</si>
  <si>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</si>
  <si>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</si>
  <si>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</si>
  <si>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</si>
  <si>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</si>
  <si>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</si>
  <si>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</si>
  <si>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</si>
  <si>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</si>
  <si>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</si>
  <si>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</si>
  <si>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</si>
  <si>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</si>
  <si>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</si>
  <si>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</si>
  <si>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</si>
  <si>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</si>
  <si>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</si>
  <si>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</si>
  <si>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</si>
  <si>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</si>
  <si>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</si>
  <si>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</si>
  <si>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</si>
  <si>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</si>
  <si>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</si>
  <si>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</si>
  <si>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</si>
  <si>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</si>
  <si>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</si>
  <si>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</si>
  <si>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</si>
  <si>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</si>
  <si>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</si>
  <si>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</si>
  <si>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</si>
  <si>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</si>
  <si>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</si>
  <si>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</si>
  <si>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</si>
  <si>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</si>
  <si>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</si>
  <si>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</si>
  <si>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</si>
  <si>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</si>
  <si>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</si>
  <si>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</si>
  <si>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</si>
  <si>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</si>
  <si>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</si>
  <si>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</si>
  <si>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</si>
  <si>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</si>
  <si>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</si>
  <si>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</si>
  <si>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</si>
  <si>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</si>
  <si>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</si>
  <si>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</si>
  <si>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</si>
  <si>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</si>
  <si>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</si>
  <si>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</si>
  <si>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</si>
  <si>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</si>
  <si>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</si>
  <si>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</si>
  <si>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</si>
  <si>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</si>
  <si>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</si>
  <si>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</si>
  <si>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</si>
  <si>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</si>
  <si>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</si>
  <si>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</si>
  <si>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</si>
  <si>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</si>
  <si>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</si>
  <si>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</si>
  <si>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</si>
  <si>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</si>
  <si>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</si>
  <si>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</si>
  <si>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</si>
  <si>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</si>
  <si>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</si>
  <si>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</si>
  <si>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</si>
  <si>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</si>
  <si>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</si>
  <si>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</si>
  <si>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</si>
  <si>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</si>
  <si>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</si>
  <si>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</si>
  <si>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</si>
  <si>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</si>
  <si>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</si>
  <si>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</si>
  <si>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</si>
  <si>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</si>
  <si>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</si>
  <si>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</si>
  <si>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</si>
  <si>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</si>
  <si>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</si>
  <si>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</si>
  <si>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</si>
  <si>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</si>
  <si>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</si>
  <si>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</si>
  <si>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</si>
  <si>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</si>
  <si>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</si>
  <si>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</si>
  <si>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</si>
  <si>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</si>
  <si>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</si>
  <si>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</si>
  <si>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</si>
  <si>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</si>
  <si>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</si>
  <si>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</si>
  <si>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</si>
  <si>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</si>
  <si>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</si>
  <si>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</si>
  <si>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</si>
  <si>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</si>
  <si>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</si>
  <si>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</si>
  <si>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</si>
  <si>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</si>
  <si>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</si>
  <si>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</si>
  <si>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</si>
  <si>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</si>
  <si>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</si>
  <si>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</si>
  <si>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</si>
  <si>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</si>
  <si>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</si>
  <si>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</si>
  <si>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</si>
  <si>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</si>
  <si>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</si>
  <si>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</si>
  <si>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</si>
  <si>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</si>
  <si>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</si>
  <si>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</si>
  <si>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</si>
  <si>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</si>
  <si>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</si>
  <si>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</si>
  <si>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</si>
  <si>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</si>
  <si>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</si>
  <si>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</si>
  <si>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</si>
  <si>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</si>
  <si>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</si>
  <si>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</si>
  <si>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</si>
  <si>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</si>
  <si>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</si>
  <si>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</si>
  <si>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</si>
  <si>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</si>
  <si>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</si>
  <si>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</si>
  <si>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</si>
  <si>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</si>
  <si>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</si>
  <si>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</si>
  <si>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</si>
  <si>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</si>
  <si>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</si>
  <si>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</si>
  <si>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</si>
  <si>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</si>
  <si>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</si>
  <si>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</si>
  <si>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</si>
  <si>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</si>
  <si>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</si>
  <si>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</si>
  <si>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</si>
  <si>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</si>
  <si>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</si>
  <si>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</si>
  <si>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</si>
  <si>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</si>
  <si>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</si>
  <si>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</si>
  <si>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</si>
  <si>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</si>
  <si>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</si>
  <si>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</si>
  <si>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</si>
  <si>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</si>
  <si>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</si>
  <si>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</si>
  <si>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</si>
  <si>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</si>
  <si>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</si>
  <si>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</si>
  <si>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</si>
  <si>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</si>
  <si>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</si>
  <si>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</si>
  <si>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</si>
  <si>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</si>
  <si>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</si>
  <si>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</si>
  <si>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</si>
  <si>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</si>
  <si>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</si>
  <si>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</si>
  <si>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</si>
  <si>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</si>
  <si>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</si>
  <si>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</si>
  <si>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</si>
  <si>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</si>
  <si>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</si>
  <si>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</si>
  <si>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</si>
  <si>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</si>
  <si>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</si>
  <si>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</si>
  <si>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</si>
  <si>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</si>
  <si>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</si>
  <si>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</si>
  <si>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</si>
  <si>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</si>
  <si>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</si>
  <si>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</si>
  <si>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</si>
  <si>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</si>
  <si>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</si>
  <si>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</si>
  <si>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</si>
  <si>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</si>
  <si>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</si>
  <si>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</si>
  <si>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</si>
  <si>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</si>
  <si>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</si>
  <si>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</si>
  <si>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</si>
  <si>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</si>
  <si>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</si>
  <si>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</si>
  <si>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</si>
  <si>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</si>
  <si>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</si>
  <si>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</si>
  <si>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</si>
  <si>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</si>
  <si>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</si>
  <si>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</si>
  <si>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</si>
  <si>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</si>
  <si>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</si>
  <si>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</si>
  <si>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</si>
  <si>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</si>
  <si>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</si>
  <si>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</si>
  <si>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</si>
  <si>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</si>
  <si>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</si>
  <si>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</si>
  <si>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</si>
  <si>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</si>
  <si>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</si>
  <si>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</si>
  <si>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</si>
  <si>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</si>
  <si>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</si>
  <si>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</si>
  <si>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</si>
  <si>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</si>
  <si>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</si>
  <si>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</si>
  <si>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</si>
  <si>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</si>
  <si>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</si>
  <si>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</si>
  <si>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</si>
  <si>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</si>
  <si>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</si>
  <si>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</si>
  <si>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</si>
  <si>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</si>
  <si>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</si>
  <si>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</si>
  <si>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</si>
  <si>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</si>
  <si>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</si>
  <si>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</si>
  <si>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</si>
  <si>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</si>
  <si>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</si>
  <si>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</si>
  <si>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</si>
  <si>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</si>
  <si>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</si>
  <si>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</si>
  <si>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</si>
  <si>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</si>
  <si>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</si>
  <si>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</si>
  <si>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</si>
  <si>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</si>
  <si>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</si>
  <si>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</si>
  <si>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</si>
  <si>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</si>
  <si>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</si>
  <si>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</si>
  <si>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</si>
  <si>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</si>
  <si>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</si>
  <si>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</si>
  <si>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</si>
  <si>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</si>
  <si>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</si>
  <si>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</si>
  <si>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</si>
  <si>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</si>
  <si>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</si>
  <si>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</si>
  <si>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</si>
  <si>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</si>
  <si>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</si>
  <si>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</si>
  <si>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</si>
  <si>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</si>
  <si>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</si>
  <si>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</si>
  <si>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</si>
  <si>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</si>
  <si>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</si>
  <si>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</si>
  <si>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</si>
  <si>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</si>
  <si>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</si>
  <si>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</si>
  <si>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</si>
  <si>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</si>
  <si>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</si>
  <si>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</si>
  <si>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</si>
  <si>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</si>
  <si>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</si>
  <si>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</si>
  <si>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</si>
  <si>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</si>
  <si>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</si>
  <si>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</si>
  <si>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</si>
  <si>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</si>
  <si>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</si>
  <si>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</si>
  <si>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</si>
  <si>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</si>
  <si>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</si>
  <si>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</si>
  <si>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</si>
  <si>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</si>
  <si>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</si>
  <si>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</si>
  <si>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</si>
  <si>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</si>
  <si>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</si>
  <si>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</si>
  <si>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</si>
  <si>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</si>
  <si>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</si>
  <si>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</si>
  <si>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</si>
  <si>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</si>
  <si>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</si>
  <si>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</si>
  <si>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</si>
  <si>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</si>
  <si>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</si>
  <si>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</si>
  <si>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</si>
  <si>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</si>
  <si>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</si>
  <si>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</si>
  <si>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</si>
  <si>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</si>
  <si>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</si>
  <si>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</si>
  <si>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</si>
  <si>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</si>
  <si>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</si>
  <si>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</si>
  <si>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</si>
  <si>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</si>
  <si>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</si>
  <si>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</si>
  <si>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</si>
  <si>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</si>
  <si>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</si>
  <si>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</si>
  <si>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</si>
  <si>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</si>
  <si>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</si>
  <si>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</si>
  <si>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</si>
  <si>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</si>
  <si>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</si>
  <si>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</si>
  <si>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</si>
  <si>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</si>
  <si>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</si>
  <si>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</si>
  <si>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</si>
  <si>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</si>
  <si>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</si>
  <si>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</si>
  <si>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</si>
  <si>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</si>
  <si>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</si>
  <si>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</si>
  <si>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</si>
  <si>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</si>
  <si>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</si>
  <si>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</si>
  <si>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</si>
  <si>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</si>
  <si>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</si>
  <si>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</si>
  <si>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</si>
  <si>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</si>
  <si>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</si>
  <si>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</si>
  <si>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</si>
  <si>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</si>
  <si>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</si>
  <si>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</si>
  <si>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</si>
  <si>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</si>
  <si>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</si>
  <si>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</si>
  <si>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</si>
  <si>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</si>
  <si>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</si>
  <si>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</si>
  <si>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</si>
  <si>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</si>
  <si>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</si>
  <si>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</si>
  <si>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</si>
  <si>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</si>
  <si>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</si>
  <si>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</si>
  <si>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</si>
  <si>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</si>
  <si>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</si>
  <si>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</si>
  <si>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</si>
  <si>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</si>
  <si>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</si>
  <si>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</si>
  <si>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</si>
  <si>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</si>
  <si>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</si>
  <si>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</si>
  <si>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</si>
  <si>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</si>
  <si>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</si>
  <si>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</si>
  <si>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</si>
  <si>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</si>
  <si>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</si>
  <si>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</si>
  <si>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</si>
  <si>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</si>
  <si>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</si>
  <si>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</si>
  <si>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</si>
  <si>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</si>
  <si>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</si>
  <si>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</si>
  <si>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</si>
  <si>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</si>
  <si>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</si>
  <si>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</si>
  <si>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</si>
  <si>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</si>
  <si>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</si>
  <si>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</si>
  <si>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</si>
  <si>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</si>
  <si>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</si>
  <si>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</si>
  <si>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</si>
  <si>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</si>
  <si>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</si>
  <si>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</si>
  <si>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</si>
  <si>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</si>
  <si>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</si>
  <si>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</si>
  <si>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</si>
  <si>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</si>
  <si>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</si>
  <si>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</si>
  <si>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</si>
  <si>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</si>
  <si>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</si>
  <si>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</si>
  <si>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</si>
  <si>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</si>
  <si>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</si>
  <si>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</si>
  <si>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</si>
  <si>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</si>
  <si>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</si>
  <si>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</si>
  <si>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</si>
  <si>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</si>
  <si>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</si>
  <si>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</si>
  <si>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</si>
  <si>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</si>
  <si>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</si>
  <si>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</si>
  <si>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</si>
  <si>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</si>
  <si>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</si>
  <si>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</si>
  <si>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</si>
  <si>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</si>
  <si>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</si>
  <si>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</si>
  <si>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</si>
  <si>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</si>
  <si>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</si>
  <si>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</si>
  <si>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</si>
  <si>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</si>
  <si>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</si>
  <si>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</si>
  <si>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</si>
  <si>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</si>
  <si>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</si>
  <si>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</si>
  <si>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</si>
  <si>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</si>
  <si>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</si>
  <si>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</si>
  <si>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</si>
  <si>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</si>
  <si>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</si>
  <si>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</si>
  <si>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</si>
  <si>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</si>
  <si>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</si>
  <si>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</si>
  <si>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</si>
  <si>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</si>
  <si>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</si>
  <si>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</si>
  <si>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</si>
  <si>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</si>
  <si>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</si>
  <si>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</si>
  <si>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</si>
  <si>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</si>
  <si>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</si>
  <si>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</si>
  <si>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</si>
  <si>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</si>
  <si>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</si>
  <si>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</si>
  <si>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</si>
  <si>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</si>
  <si>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</si>
  <si>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</si>
  <si>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</si>
  <si>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</si>
  <si>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</si>
  <si>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</si>
  <si>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</si>
  <si>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</si>
  <si>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</si>
  <si>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</si>
  <si>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</si>
  <si>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</si>
  <si>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</si>
  <si>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</si>
  <si>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</si>
  <si>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</si>
  <si>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</si>
  <si>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</si>
  <si>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</si>
  <si>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</si>
  <si>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</si>
  <si>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</si>
  <si>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</si>
  <si>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</si>
  <si>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</si>
  <si>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</si>
  <si>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</si>
  <si>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</si>
  <si>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</si>
  <si>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</si>
  <si>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</si>
  <si>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</si>
  <si>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</si>
  <si>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</si>
  <si>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</si>
  <si>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</si>
  <si>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</si>
  <si>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</si>
  <si>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</si>
  <si>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</si>
  <si>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</si>
  <si>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</si>
  <si>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</si>
  <si>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</si>
  <si>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</si>
  <si>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</si>
  <si>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</si>
  <si>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</si>
  <si>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</si>
  <si>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</si>
  <si>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</si>
  <si>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</si>
  <si>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</si>
  <si>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</si>
  <si>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</si>
  <si>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</si>
  <si>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</si>
  <si>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</si>
  <si>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</si>
  <si>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</si>
  <si>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</si>
  <si>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</si>
  <si>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</si>
  <si>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</si>
  <si>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</si>
  <si>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</si>
  <si>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</si>
  <si>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</si>
  <si>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</si>
  <si>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</si>
  <si>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</si>
  <si>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</si>
  <si>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</si>
  <si>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</si>
  <si>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</si>
  <si>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</si>
  <si>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</si>
  <si>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</si>
  <si>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</si>
  <si>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</si>
  <si>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</si>
  <si>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</si>
  <si>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</si>
  <si>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</si>
  <si>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</si>
  <si>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</si>
  <si>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</si>
  <si>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</si>
  <si>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</si>
  <si>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</si>
  <si>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</si>
  <si>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</si>
  <si>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</si>
  <si>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</si>
  <si>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</si>
  <si>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</si>
  <si>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</si>
  <si>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</si>
  <si>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</si>
  <si>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</si>
  <si>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</si>
  <si>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</si>
  <si>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</si>
  <si>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</si>
  <si>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</si>
  <si>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</si>
  <si>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</si>
  <si>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</si>
  <si>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</si>
  <si>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</si>
  <si>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</si>
  <si>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</si>
  <si>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</si>
  <si>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</si>
  <si>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</si>
  <si>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</si>
  <si>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</si>
  <si>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</si>
  <si>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</si>
  <si>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</si>
  <si>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</si>
  <si>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</si>
  <si>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</si>
  <si>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</si>
  <si>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</si>
  <si>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</si>
  <si>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</si>
  <si>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</si>
  <si>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</si>
  <si>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</si>
  <si>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</si>
  <si>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</si>
  <si>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</si>
  <si>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</si>
  <si>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</si>
  <si>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</si>
  <si>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</si>
  <si>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</si>
  <si>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</si>
  <si>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</si>
  <si>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</si>
  <si>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</si>
  <si>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</si>
  <si>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</si>
  <si>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</si>
  <si>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</si>
  <si>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</si>
  <si>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</si>
  <si>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</si>
  <si>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</si>
  <si>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</si>
  <si>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</si>
  <si>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</si>
  <si>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</si>
  <si>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</si>
  <si>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</si>
  <si>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</si>
  <si>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</si>
  <si>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</si>
  <si>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</si>
  <si>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</si>
  <si>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</si>
  <si>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</si>
  <si>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</si>
  <si>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</si>
  <si>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</si>
  <si>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</si>
  <si>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</si>
  <si>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</si>
  <si>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</si>
  <si>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</si>
  <si>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</si>
  <si>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</si>
  <si>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</si>
  <si>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</si>
  <si>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</si>
  <si>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</si>
  <si>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</si>
  <si>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</si>
  <si>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</si>
  <si>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</si>
  <si>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</si>
  <si>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</si>
  <si>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</si>
  <si>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</si>
  <si>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</si>
  <si>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</si>
  <si>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</si>
  <si>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</si>
  <si>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</si>
  <si>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</si>
  <si>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</si>
  <si>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</si>
  <si>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</si>
  <si>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</si>
  <si>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</si>
  <si>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</si>
  <si>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</si>
  <si>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</si>
  <si>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</si>
  <si>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</si>
  <si>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</si>
  <si>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</si>
  <si>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</si>
  <si>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</si>
  <si>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</si>
  <si>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</si>
  <si>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</si>
  <si>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</si>
  <si>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</si>
  <si>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</si>
  <si>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</si>
  <si>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</si>
  <si>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</si>
  <si>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</si>
  <si>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</si>
  <si>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</si>
  <si>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</si>
  <si>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</si>
  <si>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</si>
  <si>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</si>
  <si>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</si>
  <si>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</si>
  <si>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</si>
  <si>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</si>
  <si>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</si>
  <si>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</si>
  <si>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</si>
  <si>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</si>
  <si>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</si>
  <si>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</si>
  <si>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</si>
  <si>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</si>
  <si>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</si>
  <si>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</si>
  <si>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</si>
  <si>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</si>
  <si>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</si>
  <si>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</si>
  <si>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</si>
  <si>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</si>
  <si>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</si>
  <si>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</si>
  <si>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</si>
  <si>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</si>
  <si>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</si>
  <si>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</si>
  <si>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</si>
  <si>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</si>
  <si>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</si>
  <si>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</si>
  <si>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</si>
  <si>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</si>
  <si>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</si>
  <si>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</si>
  <si>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</si>
  <si>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</si>
  <si>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</si>
  <si>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</si>
  <si>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</si>
  <si>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</si>
  <si>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</si>
  <si>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</si>
  <si>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</si>
  <si>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</si>
  <si>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</si>
  <si>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</si>
  <si>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</si>
  <si>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</si>
  <si>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</si>
  <si>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</si>
  <si>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</si>
  <si>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</si>
  <si>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</si>
  <si>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</si>
  <si>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</si>
  <si>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</si>
  <si>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</si>
  <si>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</si>
  <si>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</si>
  <si>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</si>
  <si>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</si>
  <si>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</si>
  <si>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</si>
  <si>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</si>
  <si>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</si>
  <si>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</si>
  <si>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</si>
  <si>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</si>
  <si>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</si>
  <si>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</si>
  <si>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</si>
  <si>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</si>
  <si>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</si>
  <si>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</si>
  <si>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</si>
  <si>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</si>
  <si>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</si>
  <si>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</si>
  <si>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</si>
  <si>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</si>
  <si>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</si>
  <si>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</si>
  <si>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</si>
  <si>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</si>
  <si>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</si>
  <si>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</si>
  <si>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</si>
  <si>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</si>
  <si>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</si>
  <si>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</si>
  <si>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</si>
  <si>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</si>
  <si>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</si>
  <si>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</si>
  <si>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</si>
  <si>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</si>
  <si>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</si>
  <si>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</si>
  <si>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</si>
  <si>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</si>
  <si>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</si>
  <si>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</si>
  <si>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</si>
  <si>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</si>
  <si>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</si>
  <si>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</si>
  <si>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</si>
  <si>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</si>
  <si>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</si>
  <si>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</si>
  <si>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</si>
  <si>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</si>
  <si>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</si>
  <si>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</si>
  <si>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</si>
  <si>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</si>
  <si>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</si>
  <si>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</si>
  <si>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</si>
  <si>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</si>
  <si>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</si>
  <si>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</si>
  <si>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</si>
  <si>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</si>
  <si>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</si>
  <si>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</si>
  <si>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</si>
  <si>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</si>
  <si>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</si>
  <si>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</si>
  <si>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</si>
  <si>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</si>
  <si>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</si>
  <si>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</si>
  <si>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</si>
  <si>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</si>
  <si>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</si>
  <si>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</si>
  <si>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</si>
  <si>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</si>
  <si>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</si>
  <si>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</si>
  <si>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</si>
  <si>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</si>
  <si>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</si>
  <si>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</si>
  <si>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</si>
  <si>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</si>
  <si>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</si>
  <si>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</si>
  <si>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</si>
  <si>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</si>
  <si>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</si>
  <si>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</si>
  <si>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</si>
  <si>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</si>
  <si>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</si>
  <si>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</si>
  <si>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</si>
  <si>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</si>
  <si>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</si>
  <si>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</si>
  <si>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</si>
  <si>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</si>
  <si>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</si>
  <si>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</si>
  <si>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</si>
  <si>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</si>
  <si>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</si>
  <si>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</si>
  <si>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</si>
  <si>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</si>
  <si>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</si>
  <si>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</si>
  <si>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</si>
  <si>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</si>
  <si>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</si>
  <si>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</si>
  <si>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</si>
  <si>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</si>
  <si>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</si>
  <si>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</si>
  <si>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</si>
  <si>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</si>
  <si>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</si>
  <si>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</si>
  <si>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</si>
  <si>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</si>
  <si>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</si>
  <si>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</si>
  <si>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</si>
  <si>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</si>
  <si>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</si>
  <si>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</si>
  <si>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</si>
  <si>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</si>
  <si>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</si>
  <si>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</si>
  <si>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</si>
  <si>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</si>
  <si>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</si>
  <si>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</si>
  <si>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</si>
  <si>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</si>
  <si>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</si>
  <si>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</si>
  <si>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</si>
  <si>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</si>
  <si>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</si>
  <si>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</si>
  <si>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</si>
  <si>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</si>
  <si>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</si>
  <si>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</si>
  <si>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</si>
  <si>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</si>
  <si>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</si>
  <si>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</si>
  <si>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</si>
  <si>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</si>
  <si>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</si>
  <si>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</si>
  <si>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</si>
  <si>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</si>
  <si>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</si>
  <si>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</si>
  <si>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</si>
  <si>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</si>
  <si>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</si>
  <si>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</si>
  <si>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</si>
  <si>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</si>
  <si>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</si>
  <si>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</si>
  <si>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</si>
  <si>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</si>
  <si>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</si>
  <si>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</si>
  <si>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</si>
  <si>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</si>
  <si>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</si>
  <si>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</si>
  <si>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</si>
  <si>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</si>
  <si>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</si>
  <si>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</si>
  <si>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</si>
  <si>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</si>
  <si>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</si>
  <si>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</si>
  <si>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</si>
  <si>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</si>
  <si>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</si>
  <si>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</si>
  <si>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</si>
  <si>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</si>
  <si>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</si>
  <si>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</si>
  <si>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</si>
  <si>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</si>
  <si>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</si>
  <si>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</si>
  <si>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</si>
  <si>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</si>
  <si>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</si>
  <si>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</si>
  <si>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</si>
  <si>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</si>
  <si>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</si>
  <si>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</si>
  <si>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</si>
  <si>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</si>
  <si>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</si>
  <si>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</si>
  <si>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</si>
  <si>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</si>
  <si>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</si>
  <si>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</si>
  <si>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</si>
  <si>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</si>
  <si>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</si>
  <si>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</si>
  <si>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</si>
  <si>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</si>
  <si>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</si>
  <si>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</si>
  <si>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</si>
  <si>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</si>
  <si>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</si>
  <si>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</si>
  <si>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</si>
  <si>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</si>
  <si>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</si>
  <si>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</si>
  <si>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</si>
  <si>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</si>
  <si>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</si>
  <si>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</si>
  <si>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</si>
  <si>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</si>
  <si>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</si>
  <si>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</si>
  <si>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</si>
  <si>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</si>
  <si>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</si>
  <si>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</si>
  <si>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</si>
  <si>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</si>
  <si>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</si>
  <si>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</si>
  <si>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</si>
  <si>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</si>
  <si>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</si>
  <si>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</si>
  <si>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</si>
  <si>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</si>
  <si>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</si>
  <si>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</si>
  <si>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</si>
  <si>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</si>
  <si>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</si>
  <si>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</si>
  <si>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</si>
  <si>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</si>
  <si>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</si>
  <si>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</si>
  <si>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</si>
  <si>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</si>
  <si>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</si>
  <si>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</si>
  <si>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</si>
  <si>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</si>
  <si>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</si>
  <si>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</si>
  <si>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</si>
  <si>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</si>
  <si>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</si>
  <si>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</si>
  <si>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</si>
  <si>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</si>
  <si>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</si>
  <si>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</si>
  <si>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</si>
  <si>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</si>
  <si>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</si>
  <si>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</si>
  <si>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</si>
  <si>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</si>
  <si>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</si>
  <si>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</si>
  <si>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</si>
  <si>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</si>
  <si>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</si>
  <si>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</si>
  <si>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</si>
  <si>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</si>
  <si>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</si>
  <si>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</si>
  <si>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</si>
  <si>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</si>
  <si>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</si>
  <si>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</si>
  <si>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</si>
  <si>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</si>
  <si>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</si>
  <si>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</si>
  <si>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</si>
  <si>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</si>
  <si>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</si>
  <si>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</si>
  <si>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</si>
  <si>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</si>
  <si>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</si>
  <si>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</si>
  <si>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</si>
  <si>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</si>
  <si>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</si>
  <si>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</si>
  <si>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</si>
  <si>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</si>
  <si>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</si>
  <si>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</si>
  <si>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</si>
  <si>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</si>
  <si>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</si>
  <si>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</si>
  <si>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</si>
  <si>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</si>
  <si>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</si>
  <si>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</si>
  <si>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</si>
  <si>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</si>
  <si>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</si>
  <si>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</si>
  <si>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</si>
  <si>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</si>
  <si>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</si>
  <si>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</si>
  <si>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</si>
  <si>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</si>
  <si>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</si>
  <si>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</si>
  <si>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</si>
  <si>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</si>
  <si>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</si>
  <si>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</si>
  <si>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</si>
  <si>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</si>
  <si>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</si>
  <si>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</si>
  <si>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</si>
  <si>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</si>
  <si>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</si>
  <si>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</si>
  <si>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</si>
  <si>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</si>
  <si>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</si>
  <si>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</si>
  <si>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</si>
  <si>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</si>
  <si>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</si>
  <si>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</si>
  <si>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</si>
  <si>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</si>
  <si>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</si>
  <si>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</si>
  <si>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</si>
  <si>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</si>
  <si>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</si>
  <si>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</si>
  <si>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</si>
  <si>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</si>
  <si>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</si>
  <si>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</si>
  <si>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</si>
  <si>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</si>
  <si>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</si>
  <si>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</si>
  <si>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</si>
  <si>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</si>
  <si>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</si>
  <si>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</si>
  <si>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</si>
  <si>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</si>
  <si>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</si>
  <si>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</si>
  <si>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</si>
  <si>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</si>
  <si>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</si>
  <si>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</si>
  <si>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</si>
  <si>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</si>
  <si>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</si>
  <si>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</si>
  <si>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</si>
  <si>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</si>
  <si>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</si>
  <si>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</si>
  <si>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</si>
  <si>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</si>
  <si>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</si>
  <si>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</si>
  <si>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</si>
  <si>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</si>
  <si>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</si>
  <si>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</si>
  <si>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</si>
  <si>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</si>
  <si>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</si>
  <si>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</si>
  <si>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</si>
  <si>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</si>
  <si>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</si>
  <si>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</si>
  <si>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</si>
  <si>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</si>
  <si>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</si>
  <si>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</si>
  <si>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</si>
  <si>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</si>
  <si>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</si>
  <si>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</si>
  <si>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</si>
  <si>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</si>
  <si>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</si>
  <si>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</si>
  <si>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</si>
  <si>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</si>
  <si>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</si>
  <si>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</si>
  <si>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</si>
  <si>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</si>
  <si>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</si>
  <si>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</si>
  <si>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</si>
  <si>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</si>
  <si>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</si>
  <si>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</si>
  <si>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</si>
  <si>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</si>
  <si>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</si>
  <si>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</si>
  <si>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</si>
  <si>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</si>
  <si>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</si>
  <si>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</si>
  <si>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</si>
  <si>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</si>
  <si>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</si>
  <si>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</si>
  <si>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</si>
  <si>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</si>
  <si>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</si>
  <si>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</si>
  <si>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</si>
  <si>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</si>
  <si>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</si>
  <si>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</si>
  <si>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</si>
  <si>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</si>
  <si>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</si>
  <si>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</si>
  <si>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</si>
  <si>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</si>
  <si>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</si>
  <si>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</si>
  <si>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</si>
  <si>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</si>
  <si>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</si>
  <si>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</si>
  <si>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</si>
  <si>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</si>
  <si>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</si>
  <si>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</si>
  <si>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</si>
  <si>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</si>
  <si>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</si>
  <si>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</si>
  <si>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</si>
  <si>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</si>
  <si>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</si>
  <si>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</si>
  <si>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</si>
  <si>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</si>
  <si>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</si>
  <si>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</si>
  <si>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</si>
  <si>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</si>
  <si>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</si>
  <si>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</si>
  <si>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</si>
  <si>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</si>
  <si>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</si>
  <si>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</si>
  <si>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</si>
  <si>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</si>
  <si>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</si>
  <si>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</si>
  <si>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</si>
  <si>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</si>
  <si>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</si>
  <si>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</si>
  <si>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</si>
  <si>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</si>
  <si>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</si>
  <si>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</si>
  <si>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</si>
  <si>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</si>
  <si>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</si>
  <si>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</si>
  <si>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</si>
  <si>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</si>
  <si>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</si>
  <si>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</si>
  <si>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</si>
  <si>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</si>
  <si>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</si>
  <si>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</si>
  <si>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</si>
  <si>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</si>
  <si>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</si>
  <si>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</si>
  <si>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</si>
  <si>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</si>
  <si>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</si>
  <si>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</si>
  <si>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</si>
  <si>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</si>
  <si>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</si>
  <si>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</si>
  <si>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</si>
  <si>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</si>
  <si>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</si>
  <si>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</si>
  <si>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</si>
  <si>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</si>
  <si>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</si>
  <si>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</si>
  <si>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</si>
  <si>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</si>
  <si>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</si>
  <si>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</si>
  <si>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</si>
  <si>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</si>
  <si>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</si>
  <si>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</si>
  <si>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</si>
  <si>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</si>
  <si>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</si>
  <si>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</si>
  <si>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</si>
  <si>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</si>
  <si>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</si>
  <si>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</si>
  <si>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</si>
  <si>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</si>
  <si>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</si>
  <si>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</si>
  <si>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</si>
  <si>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</si>
  <si>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</si>
  <si>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</si>
  <si>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</si>
  <si>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</si>
  <si>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</si>
  <si>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</si>
  <si>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</si>
  <si>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</si>
  <si>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</si>
  <si>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</si>
  <si>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</si>
  <si>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</si>
  <si>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</si>
  <si>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</si>
  <si>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</si>
  <si>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</si>
  <si>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</si>
  <si>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</si>
  <si>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</si>
  <si>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</si>
  <si>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</si>
  <si>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</si>
  <si>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</si>
  <si>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</si>
  <si>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</si>
  <si>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</si>
  <si>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</si>
  <si>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</si>
  <si>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</si>
  <si>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</si>
  <si>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</si>
  <si>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</si>
  <si>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</si>
  <si>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</si>
  <si>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</si>
  <si>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</si>
  <si>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</si>
  <si>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</si>
  <si>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</si>
  <si>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</si>
  <si>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</si>
  <si>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</si>
  <si>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</si>
  <si>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</si>
  <si>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</si>
  <si>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</si>
  <si>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</si>
  <si>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</si>
  <si>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</si>
  <si>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</si>
  <si>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</si>
  <si>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</si>
  <si>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</si>
  <si>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</si>
  <si>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</si>
  <si>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</si>
  <si>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</si>
  <si>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</si>
  <si>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</si>
  <si>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</si>
  <si>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</si>
  <si>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</si>
  <si>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</si>
  <si>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</si>
  <si>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</si>
  <si>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</si>
  <si>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</si>
  <si>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</si>
  <si>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</si>
  <si>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</si>
  <si>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</si>
  <si>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</si>
  <si>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</si>
  <si>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</si>
  <si>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</si>
  <si>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</si>
  <si>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</si>
  <si>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</si>
  <si>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</si>
  <si>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</si>
  <si>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</si>
  <si>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</si>
  <si>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</si>
  <si>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</si>
  <si>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</si>
  <si>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</si>
  <si>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</si>
  <si>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</si>
  <si>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</si>
  <si>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</si>
  <si>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</si>
  <si>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</si>
  <si>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</si>
  <si>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</si>
  <si>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</si>
  <si>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</si>
  <si>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</si>
  <si>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</si>
  <si>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</si>
  <si>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</si>
  <si>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</si>
  <si>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</si>
  <si>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</si>
  <si>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</si>
  <si>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</si>
  <si>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</si>
  <si>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</si>
  <si>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</si>
  <si>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</si>
  <si>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</si>
  <si>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</si>
  <si>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</si>
  <si>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</si>
  <si>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</si>
  <si>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</si>
  <si>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</si>
  <si>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</si>
  <si>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</si>
  <si>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</si>
  <si>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</si>
  <si>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</si>
  <si>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</si>
  <si>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</si>
  <si>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</si>
  <si>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</si>
  <si>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</si>
  <si>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</si>
  <si>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</si>
  <si>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</si>
  <si>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</si>
  <si>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</si>
  <si>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</si>
  <si>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</si>
  <si>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</si>
  <si>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</si>
  <si>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</si>
  <si>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</si>
  <si>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</si>
  <si>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</si>
  <si>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</si>
  <si>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</si>
  <si>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</si>
  <si>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</si>
  <si>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</si>
  <si>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</si>
  <si>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</si>
  <si>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</si>
  <si>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</si>
  <si>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</si>
  <si>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</si>
  <si>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</si>
  <si>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</si>
  <si>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</si>
  <si>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</si>
  <si>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</si>
  <si>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</si>
  <si>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</si>
  <si>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</si>
  <si>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</si>
  <si>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</si>
  <si>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</si>
  <si>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</si>
  <si>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</si>
  <si>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</si>
  <si>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</si>
  <si>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</si>
  <si>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</si>
  <si>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</si>
  <si>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</si>
  <si>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</si>
  <si>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</si>
  <si>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</si>
  <si>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</si>
  <si>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</si>
  <si>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</si>
  <si>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</si>
  <si>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</si>
  <si>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</si>
  <si>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</si>
  <si>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</si>
  <si>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</si>
  <si>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</si>
  <si>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</si>
  <si>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</si>
  <si>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</si>
  <si>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</si>
  <si>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</si>
  <si>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</si>
  <si>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</si>
  <si>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</si>
  <si>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</si>
  <si>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</si>
  <si>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</si>
  <si>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</si>
  <si>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</si>
  <si>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</si>
  <si>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</si>
  <si>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</si>
  <si>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</si>
  <si>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</si>
  <si>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</si>
  <si>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</si>
  <si>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</si>
  <si>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</si>
  <si>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</si>
  <si>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</si>
  <si>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</si>
  <si>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</si>
  <si>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</si>
  <si>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</si>
  <si>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</si>
  <si>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</si>
  <si>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</si>
  <si>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</si>
  <si>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</si>
  <si>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</si>
  <si>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</si>
  <si>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</si>
  <si>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</si>
  <si>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</si>
  <si>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</si>
  <si>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</si>
  <si>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</si>
  <si>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</si>
  <si>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</si>
  <si>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</si>
  <si>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</si>
  <si>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</si>
  <si>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</si>
  <si>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</si>
  <si>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</si>
  <si>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</si>
  <si>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</si>
  <si>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</si>
  <si>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</si>
  <si>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</si>
  <si>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</si>
  <si>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</si>
  <si>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</si>
  <si>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</si>
  <si>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</si>
  <si>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</si>
  <si>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</si>
  <si>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</si>
  <si>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</si>
  <si>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</si>
  <si>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</si>
  <si>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</si>
  <si>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</si>
  <si>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</si>
  <si>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</si>
  <si>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</si>
  <si>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</si>
  <si>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</si>
  <si>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</si>
  <si>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</si>
  <si>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</si>
  <si>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</si>
  <si>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</si>
  <si>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</si>
  <si>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</si>
  <si>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</si>
  <si>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</si>
  <si>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</si>
  <si>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</si>
  <si>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</si>
  <si>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</si>
  <si>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</si>
  <si>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</si>
  <si>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</si>
  <si>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</si>
  <si>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</si>
  <si>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</si>
  <si>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</si>
  <si>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</si>
  <si>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</si>
  <si>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</si>
  <si>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</si>
  <si>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</si>
  <si>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</si>
  <si>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</si>
  <si>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</si>
  <si>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</si>
  <si>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</si>
  <si>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</si>
  <si>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</si>
  <si>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</si>
  <si>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</si>
  <si>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</si>
  <si>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</si>
  <si>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</si>
  <si>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</si>
  <si>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</si>
  <si>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</si>
  <si>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</si>
  <si>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</si>
  <si>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</si>
  <si>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</si>
  <si>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</si>
  <si>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</si>
  <si>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</si>
  <si>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</si>
  <si>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</si>
  <si>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</si>
  <si>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</si>
  <si>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</si>
  <si>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</si>
  <si>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</si>
  <si>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</si>
  <si>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</si>
  <si>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</si>
  <si>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</si>
  <si>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</si>
  <si>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</si>
  <si>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</si>
  <si>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</si>
  <si>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</si>
  <si>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</si>
  <si>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</si>
  <si>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</si>
  <si>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</si>
  <si>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</si>
  <si>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</si>
  <si>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</si>
  <si>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</si>
  <si>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</si>
  <si>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</si>
  <si>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</si>
  <si>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</si>
  <si>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</si>
  <si>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</si>
  <si>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</si>
  <si>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</si>
  <si>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</si>
  <si>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</si>
  <si>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</si>
  <si>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</si>
  <si>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</si>
  <si>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</si>
  <si>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</si>
  <si>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</si>
  <si>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</si>
  <si>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</si>
  <si>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</si>
  <si>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</si>
  <si>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</si>
  <si>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</si>
  <si>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</si>
  <si>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</si>
  <si>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</si>
  <si>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</si>
  <si>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</si>
  <si>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</si>
  <si>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</si>
  <si>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</si>
  <si>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</si>
  <si>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</si>
  <si>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</si>
  <si>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</si>
  <si>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</si>
  <si>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</si>
  <si>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</si>
  <si>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</si>
  <si>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</si>
  <si>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</si>
  <si>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</si>
  <si>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</si>
  <si>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</si>
  <si>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</si>
  <si>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</si>
  <si>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</si>
  <si>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</si>
  <si>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</si>
  <si>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</si>
  <si>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</si>
  <si>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</si>
  <si>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</si>
  <si>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</si>
  <si>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</si>
  <si>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</si>
  <si>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</si>
  <si>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</si>
  <si>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</si>
  <si>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</si>
  <si>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</si>
  <si>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</si>
  <si>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</si>
  <si>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</si>
  <si>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</si>
  <si>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</si>
  <si>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</si>
  <si>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</si>
  <si>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</si>
  <si>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</si>
  <si>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</si>
  <si>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</si>
  <si>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</si>
  <si>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</si>
  <si>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</si>
  <si>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</si>
  <si>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</si>
  <si>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</si>
  <si>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</si>
  <si>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</si>
  <si>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</si>
  <si>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</si>
  <si>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</si>
  <si>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</si>
  <si>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</si>
  <si>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</si>
  <si>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</si>
  <si>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</si>
  <si>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</si>
  <si>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</si>
  <si>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</si>
  <si>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</si>
  <si>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</si>
  <si>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</si>
  <si>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</si>
  <si>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</si>
  <si>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</si>
  <si>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</si>
  <si>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</si>
  <si>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</si>
  <si>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</si>
  <si>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</si>
  <si>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</si>
  <si>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</si>
  <si>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</si>
  <si>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</si>
  <si>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</si>
  <si>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</si>
  <si>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</si>
  <si>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</si>
  <si>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</si>
  <si>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</si>
  <si>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</si>
  <si>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</si>
  <si>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</si>
  <si>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</si>
  <si>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</si>
  <si>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</si>
  <si>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</si>
  <si>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</si>
  <si>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</si>
  <si>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</si>
  <si>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</si>
  <si>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</si>
  <si>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</si>
  <si>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</si>
  <si>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</si>
  <si>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</si>
  <si>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</si>
  <si>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</si>
  <si>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</si>
  <si>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</si>
  <si>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</si>
  <si>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</si>
  <si>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</si>
  <si>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</si>
  <si>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</si>
  <si>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</si>
  <si>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</si>
  <si>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</si>
  <si>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</si>
  <si>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</si>
  <si>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</si>
  <si>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</si>
  <si>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</si>
  <si>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</si>
  <si>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</si>
  <si>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</si>
  <si>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</si>
  <si>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</si>
  <si>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</si>
  <si>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</si>
  <si>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</si>
  <si>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</si>
  <si>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</si>
  <si>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</si>
  <si>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</si>
  <si>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</si>
  <si>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</si>
  <si>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</si>
  <si>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</si>
  <si>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</si>
  <si>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</si>
  <si>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</si>
  <si>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</si>
  <si>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</si>
  <si>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</si>
  <si>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</si>
  <si>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</si>
  <si>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</si>
  <si>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</si>
  <si>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</si>
  <si>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</si>
  <si>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</si>
  <si>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</si>
  <si>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</si>
  <si>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</si>
  <si>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</si>
  <si>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</si>
  <si>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</si>
  <si>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</si>
  <si>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</si>
  <si>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</si>
  <si>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</si>
  <si>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</si>
  <si>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</si>
  <si>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</si>
  <si>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</si>
  <si>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</si>
  <si>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</si>
  <si>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</si>
  <si>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</si>
  <si>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</si>
  <si>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</si>
  <si>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</si>
  <si>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</si>
  <si>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</si>
  <si>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</si>
  <si>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</si>
  <si>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</si>
  <si>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</si>
  <si>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</si>
  <si>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</si>
  <si>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</si>
  <si>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</si>
  <si>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</si>
  <si>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</si>
  <si>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</si>
  <si>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</si>
  <si>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</si>
  <si>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</si>
  <si>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</si>
  <si>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</si>
  <si>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</si>
  <si>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</si>
  <si>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</si>
  <si>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</si>
  <si>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</si>
  <si>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</si>
  <si>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</si>
  <si>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</si>
  <si>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</si>
  <si>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</si>
  <si>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</si>
  <si>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</si>
  <si>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</si>
  <si>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</si>
  <si>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</si>
  <si>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</si>
  <si>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</si>
  <si>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</si>
  <si>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</si>
  <si>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</si>
  <si>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</si>
  <si>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</si>
  <si>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</si>
  <si>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</si>
  <si>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</si>
  <si>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</si>
  <si>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</si>
  <si>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</si>
  <si>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</si>
  <si>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</si>
  <si>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</si>
  <si>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</si>
  <si>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</si>
  <si>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</si>
  <si>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</si>
  <si>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</si>
  <si>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</si>
  <si>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</si>
  <si>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</si>
  <si>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</si>
  <si>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</si>
  <si>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</si>
  <si>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</si>
  <si>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</si>
  <si>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</si>
  <si>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</si>
  <si>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</si>
  <si>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</si>
  <si>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</si>
  <si>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</si>
  <si>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</si>
  <si>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</si>
  <si>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</si>
  <si>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</si>
  <si>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</si>
  <si>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</si>
  <si>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</si>
  <si>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</si>
  <si>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</si>
  <si>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</si>
  <si>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</si>
  <si>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</si>
  <si>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</si>
  <si>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</si>
  <si>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</si>
  <si>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</si>
  <si>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</si>
  <si>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</si>
  <si>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</si>
  <si>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</si>
  <si>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</si>
  <si>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</si>
  <si>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</si>
  <si>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</si>
  <si>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</si>
  <si>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</si>
  <si>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</si>
  <si>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</si>
  <si>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</si>
  <si>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</si>
  <si>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</si>
  <si>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</si>
  <si>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</si>
  <si>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</si>
  <si>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</si>
  <si>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</si>
  <si>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</si>
  <si>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</si>
  <si>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</si>
  <si>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</si>
  <si>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</si>
  <si>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</si>
  <si>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</si>
  <si>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</si>
  <si>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</si>
  <si>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</si>
  <si>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</si>
  <si>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</si>
  <si>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</si>
  <si>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</si>
  <si>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</si>
  <si>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</si>
  <si>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</si>
  <si>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</si>
  <si>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</si>
  <si>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</si>
  <si>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</si>
  <si>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</si>
  <si>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</si>
  <si>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</si>
  <si>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</si>
  <si>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</si>
  <si>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</si>
  <si>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</si>
  <si>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</si>
  <si>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</si>
  <si>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</si>
  <si>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</si>
  <si>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</si>
  <si>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</si>
  <si>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</si>
  <si>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</si>
  <si>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</si>
  <si>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</si>
  <si>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</si>
  <si>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</si>
  <si>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</si>
  <si>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</si>
  <si>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</si>
  <si>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</si>
  <si>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</si>
  <si>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</si>
  <si>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</si>
  <si>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</si>
  <si>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</si>
  <si>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</si>
  <si>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</si>
  <si>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</si>
  <si>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</si>
  <si>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</si>
  <si>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</si>
  <si>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</si>
  <si>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</si>
  <si>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</si>
  <si>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</si>
  <si>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</si>
  <si>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</si>
  <si>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</si>
  <si>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</si>
  <si>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</si>
  <si>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</si>
  <si>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</si>
  <si>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</si>
  <si>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</si>
  <si>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</si>
  <si>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</si>
  <si>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</si>
  <si>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</si>
  <si>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</si>
  <si>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</si>
  <si>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</si>
  <si>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</si>
  <si>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</si>
  <si>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</si>
  <si>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</si>
  <si>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</si>
  <si>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</si>
  <si>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</si>
  <si>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</si>
  <si>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</si>
  <si>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</si>
  <si>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</si>
  <si>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</si>
  <si>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</si>
  <si>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</si>
  <si>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</si>
  <si>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</si>
  <si>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</si>
  <si>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</si>
  <si>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</si>
  <si>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</si>
  <si>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</si>
  <si>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</si>
  <si>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</si>
  <si>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</si>
  <si>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</si>
  <si>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</si>
  <si>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</si>
  <si>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</si>
  <si>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</si>
  <si>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</si>
  <si>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</si>
  <si>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</si>
  <si>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</si>
  <si>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</si>
  <si>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</si>
  <si>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</si>
  <si>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</si>
  <si>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</si>
  <si>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</si>
  <si>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</si>
  <si>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</si>
  <si>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</si>
  <si>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</si>
  <si>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</si>
  <si>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</si>
  <si>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</si>
  <si>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</si>
  <si>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</si>
  <si>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</si>
  <si>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</si>
  <si>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</si>
  <si>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</si>
  <si>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</si>
  <si>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</si>
  <si>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</si>
  <si>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</si>
  <si>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</si>
  <si>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</si>
  <si>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</si>
  <si>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</si>
  <si>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</si>
  <si>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</si>
  <si>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</si>
  <si>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</si>
  <si>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</si>
  <si>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</si>
  <si>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</si>
  <si>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</si>
  <si>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</si>
  <si>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</si>
  <si>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</si>
  <si>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</si>
  <si>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</si>
  <si>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</si>
  <si>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</si>
  <si>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</si>
  <si>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</si>
  <si>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</si>
  <si>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</si>
  <si>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</si>
  <si>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</si>
  <si>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</si>
  <si>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</si>
  <si>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</si>
  <si>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</si>
  <si>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</si>
  <si>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</si>
  <si>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</si>
  <si>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</si>
  <si>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</si>
  <si>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</si>
  <si>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</si>
  <si>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</si>
  <si>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</si>
  <si>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</si>
  <si>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</si>
  <si>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</si>
  <si>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</si>
  <si>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</si>
  <si>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</si>
  <si>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</si>
  <si>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</si>
  <si>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</si>
  <si>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</si>
  <si>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</si>
  <si>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</si>
  <si>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</si>
  <si>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</si>
  <si>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</si>
  <si>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</si>
  <si>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</si>
  <si>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</si>
  <si>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</si>
  <si>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</si>
  <si>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</si>
  <si>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</si>
  <si>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</si>
  <si>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</si>
  <si>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</si>
  <si>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</si>
  <si>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</si>
  <si>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</si>
  <si>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</si>
  <si>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</si>
  <si>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</si>
  <si>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</si>
  <si>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</si>
  <si>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</si>
  <si>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</si>
  <si>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</si>
  <si>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</si>
  <si>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</si>
  <si>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</si>
  <si>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</si>
  <si>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</si>
  <si>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</si>
  <si>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</si>
  <si>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</si>
  <si>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</si>
  <si>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</si>
  <si>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</si>
  <si>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</si>
  <si>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</si>
  <si>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</si>
  <si>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</si>
  <si>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</si>
  <si>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</si>
  <si>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</si>
  <si>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</si>
  <si>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</si>
  <si>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</si>
  <si>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</si>
  <si>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</si>
  <si>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</si>
  <si>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</si>
  <si>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</si>
  <si>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</si>
  <si>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</si>
  <si>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</si>
  <si>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</si>
  <si>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</si>
  <si>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</si>
  <si>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</si>
  <si>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</si>
  <si>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</si>
  <si>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</si>
  <si>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</si>
  <si>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</si>
  <si>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</si>
  <si>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</si>
  <si>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</si>
  <si>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</si>
  <si>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</si>
  <si>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</si>
  <si>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</si>
  <si>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</si>
  <si>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</si>
  <si>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</si>
  <si>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</si>
  <si>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</si>
  <si>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</si>
  <si>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</si>
  <si>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</si>
  <si>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</si>
  <si>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</si>
  <si>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</si>
  <si>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</si>
  <si>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</si>
  <si>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</si>
  <si>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</si>
  <si>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</si>
  <si>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</si>
  <si>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</si>
  <si>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</si>
  <si>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</si>
  <si>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</si>
  <si>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</si>
  <si>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</si>
  <si>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</si>
  <si>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</si>
  <si>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</si>
  <si>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</si>
  <si>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</si>
  <si>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</si>
  <si>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</si>
  <si>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</si>
  <si>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</si>
  <si>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</si>
  <si>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</si>
  <si>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</si>
  <si>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</si>
  <si>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</si>
  <si>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</si>
  <si>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</si>
  <si>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</si>
  <si>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</si>
  <si>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</si>
  <si>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</si>
  <si>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</si>
  <si>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</si>
  <si>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</si>
  <si>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</si>
  <si>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</si>
  <si>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</si>
  <si>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</si>
  <si>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</si>
  <si>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</si>
  <si>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</si>
  <si>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</si>
  <si>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</si>
  <si>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</si>
  <si>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</si>
  <si>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</si>
  <si>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</si>
  <si>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</si>
  <si>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</si>
  <si>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</si>
  <si>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</si>
  <si>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</si>
  <si>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</si>
  <si>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</si>
  <si>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</si>
  <si>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</si>
  <si>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</si>
  <si>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</si>
  <si>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</si>
  <si>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</si>
  <si>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</si>
  <si>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</si>
  <si>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</si>
  <si>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</si>
  <si>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</si>
  <si>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</si>
  <si>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</si>
  <si>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</si>
  <si>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</si>
  <si>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</si>
  <si>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</si>
  <si>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</si>
  <si>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</si>
  <si>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</si>
  <si>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</si>
  <si>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</si>
  <si>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</si>
  <si>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</si>
  <si>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</si>
  <si>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</si>
  <si>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</si>
  <si>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</si>
  <si>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</si>
  <si>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</si>
  <si>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</si>
  <si>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</si>
  <si>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</si>
  <si>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</si>
  <si>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</si>
  <si>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</si>
  <si>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</si>
  <si>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</si>
  <si>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</si>
  <si>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</si>
  <si>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</si>
  <si>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</si>
  <si>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</si>
  <si>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</si>
  <si>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</si>
  <si>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</si>
  <si>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</si>
  <si>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</si>
  <si>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</si>
  <si>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</si>
  <si>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</si>
  <si>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</si>
  <si>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</si>
  <si>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</si>
  <si>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</si>
  <si>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</si>
  <si>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</si>
  <si>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</si>
  <si>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</si>
  <si>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</si>
  <si>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</si>
  <si>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</si>
  <si>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</si>
  <si>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</si>
  <si>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</si>
  <si>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</si>
  <si>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</si>
  <si>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</si>
  <si>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</si>
  <si>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</si>
  <si>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</si>
  <si>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</si>
  <si>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</si>
  <si>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</si>
  <si>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</si>
  <si>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</si>
  <si>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</si>
  <si>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</si>
  <si>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</si>
  <si>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</si>
  <si>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</si>
  <si>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</si>
  <si>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</si>
  <si>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</si>
  <si>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</si>
  <si>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</si>
  <si>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</si>
  <si>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</si>
  <si>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</si>
  <si>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</si>
  <si>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</si>
  <si>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</si>
  <si>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</si>
  <si>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</si>
  <si>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</si>
  <si>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</si>
  <si>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</si>
  <si>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</si>
  <si>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</si>
  <si>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</si>
  <si>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</si>
  <si>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</si>
  <si>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</si>
  <si>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</si>
  <si>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</si>
  <si>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</si>
  <si>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</si>
  <si>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</si>
  <si>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</si>
  <si>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</si>
  <si>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</si>
  <si>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</si>
  <si>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</si>
  <si>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</si>
  <si>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</si>
  <si>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</si>
  <si>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</si>
  <si>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</si>
  <si>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</si>
  <si>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</si>
  <si>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</si>
  <si>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</si>
  <si>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</si>
  <si>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</si>
  <si>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</si>
  <si>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</si>
  <si>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</si>
  <si>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</si>
  <si>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</si>
  <si>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</si>
  <si>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</si>
  <si>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</si>
  <si>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</si>
  <si>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</si>
  <si>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</si>
  <si>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</si>
  <si>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</si>
  <si>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</si>
  <si>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</si>
  <si>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</si>
  <si>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</si>
  <si>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</si>
  <si>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</si>
  <si>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</si>
  <si>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</si>
  <si>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</si>
  <si>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</si>
  <si>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</si>
  <si>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</si>
  <si>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</si>
  <si>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</si>
  <si>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</si>
  <si>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</si>
  <si>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</si>
  <si>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</si>
  <si>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</si>
  <si>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</si>
  <si>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</si>
  <si>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</si>
  <si>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</si>
  <si>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</si>
  <si>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</si>
  <si>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</si>
  <si>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</si>
  <si>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</si>
  <si>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</si>
  <si>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</si>
  <si>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</si>
  <si>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</si>
  <si>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</si>
  <si>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</si>
  <si>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</si>
  <si>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</si>
  <si>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</si>
  <si>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</si>
  <si>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</si>
  <si>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</si>
  <si>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</si>
  <si>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</si>
  <si>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</si>
  <si>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</si>
  <si>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</si>
  <si>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</si>
  <si>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</si>
  <si>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</si>
  <si>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</si>
  <si>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</si>
  <si>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</si>
  <si>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</si>
  <si>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</si>
  <si>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</si>
  <si>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</si>
  <si>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</si>
  <si>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</si>
  <si>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</si>
  <si>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</si>
  <si>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</si>
  <si>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</si>
  <si>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</si>
  <si>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</si>
  <si>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</si>
  <si>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</si>
  <si>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</si>
  <si>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</si>
  <si>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</si>
  <si>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</si>
  <si>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</si>
  <si>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</si>
  <si>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</si>
  <si>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</si>
  <si>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</si>
  <si>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</si>
  <si>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</si>
  <si>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</si>
  <si>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</si>
  <si>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</si>
  <si>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</si>
  <si>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</si>
  <si>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</si>
  <si>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</si>
  <si>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</si>
  <si>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</si>
  <si>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</si>
  <si>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</si>
  <si>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</si>
  <si>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</si>
  <si>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</si>
  <si>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</si>
  <si>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</si>
  <si>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</si>
  <si>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</si>
  <si>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</si>
  <si>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</si>
  <si>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</si>
  <si>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</si>
  <si>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</si>
  <si>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</si>
  <si>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</si>
  <si>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</si>
  <si>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</si>
  <si>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</si>
  <si>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</si>
  <si>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</si>
  <si>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</si>
  <si>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</si>
  <si>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</si>
  <si>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</si>
  <si>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</si>
  <si>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</si>
  <si>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</si>
  <si>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</si>
  <si>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</si>
  <si>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</si>
  <si>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</si>
  <si>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</si>
  <si>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</si>
  <si>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</si>
  <si>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</si>
  <si>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</si>
  <si>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</si>
  <si>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</si>
  <si>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</si>
  <si>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</si>
  <si>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</si>
  <si>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</si>
  <si>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</si>
  <si>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</si>
  <si>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</si>
  <si>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</si>
  <si>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</si>
  <si>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</si>
  <si>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</si>
  <si>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</si>
  <si>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</si>
  <si>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</si>
  <si>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</si>
  <si>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</si>
  <si>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</si>
  <si>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</si>
  <si>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</si>
  <si>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</si>
  <si>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</si>
  <si>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</si>
  <si>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</si>
  <si>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</si>
  <si>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</si>
  <si>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</si>
  <si>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</si>
  <si>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</si>
  <si>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</si>
  <si>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</si>
  <si>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</si>
  <si>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</si>
  <si>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</si>
  <si>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</si>
  <si>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</si>
  <si>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</si>
  <si>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</si>
  <si>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</si>
  <si>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</si>
  <si>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</si>
  <si>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</si>
  <si>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</si>
  <si>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</si>
  <si>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</si>
  <si>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</si>
  <si>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</si>
  <si>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</si>
  <si>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</si>
  <si>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</si>
  <si>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</si>
  <si>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</si>
  <si>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</si>
  <si>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</si>
  <si>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</si>
  <si>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</si>
  <si>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</si>
  <si>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</si>
  <si>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</si>
  <si>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</si>
  <si>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</si>
  <si>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</si>
  <si>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</si>
  <si>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</si>
  <si>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</si>
  <si>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</si>
  <si>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</si>
  <si>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</si>
  <si>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</si>
  <si>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</si>
  <si>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</si>
  <si>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</si>
  <si>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</si>
  <si>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</si>
  <si>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</si>
  <si>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</si>
  <si>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</si>
  <si>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</si>
  <si>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</si>
  <si>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</si>
  <si>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</si>
  <si>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</si>
  <si>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</si>
  <si>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</si>
  <si>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</si>
  <si>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</si>
  <si>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</si>
  <si>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</si>
  <si>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</si>
  <si>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</si>
  <si>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</si>
  <si>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</si>
  <si>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</si>
  <si>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</si>
  <si>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</si>
  <si>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</si>
  <si>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</si>
  <si>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</si>
  <si>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</si>
  <si>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</si>
  <si>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</si>
  <si>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</si>
  <si>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</si>
  <si>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</si>
  <si>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</si>
  <si>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</si>
  <si>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</si>
  <si>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</si>
  <si>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</si>
  <si>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</si>
  <si>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</si>
  <si>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</si>
  <si>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</si>
  <si>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</si>
  <si>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</si>
  <si>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</si>
  <si>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</si>
  <si>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</si>
  <si>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</si>
  <si>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</si>
  <si>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</si>
  <si>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</si>
  <si>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</si>
  <si>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</si>
  <si>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</si>
  <si>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</si>
  <si>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</si>
  <si>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</si>
  <si>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</si>
  <si>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</si>
  <si>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</si>
  <si>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</si>
  <si>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</si>
  <si>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</si>
  <si>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</si>
  <si>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</si>
  <si>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</si>
  <si>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</si>
  <si>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</si>
  <si>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</si>
  <si>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</si>
  <si>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</si>
  <si>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</si>
  <si>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</si>
  <si>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</si>
  <si>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</si>
  <si>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</si>
  <si>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</si>
  <si>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</si>
  <si>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</si>
  <si>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</si>
  <si>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</si>
  <si>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</si>
  <si>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</si>
  <si>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</si>
  <si>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</si>
  <si>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</si>
  <si>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</si>
  <si>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</si>
  <si>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</si>
  <si>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</si>
  <si>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</si>
  <si>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</si>
  <si>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</si>
  <si>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</si>
  <si>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</si>
  <si>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</si>
  <si>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</si>
  <si>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</si>
  <si>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</si>
  <si>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</si>
  <si>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</si>
  <si>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</si>
  <si>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</si>
  <si>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</si>
  <si>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</si>
  <si>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</si>
  <si>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</si>
  <si>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</si>
  <si>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</si>
  <si>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</si>
  <si>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</si>
  <si>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</si>
  <si>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</si>
  <si>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</si>
  <si>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</si>
  <si>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</si>
  <si>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</si>
  <si>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</si>
  <si>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</si>
  <si>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</si>
  <si>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</si>
  <si>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</si>
  <si>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</si>
  <si>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</si>
  <si>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</si>
  <si>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</si>
  <si>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</si>
  <si>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</si>
  <si>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</si>
  <si>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</si>
  <si>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</si>
  <si>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</si>
  <si>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</si>
  <si>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</si>
  <si>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</si>
  <si>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</si>
  <si>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</si>
  <si>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</si>
  <si>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</si>
  <si>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</si>
  <si>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</si>
  <si>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</si>
  <si>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</si>
  <si>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</si>
  <si>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</si>
  <si>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</si>
  <si>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</si>
  <si>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</si>
  <si>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</si>
  <si>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</si>
  <si>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</si>
  <si>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</si>
  <si>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</si>
  <si>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</si>
  <si>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</si>
  <si>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</si>
  <si>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</si>
  <si>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</si>
  <si>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</si>
  <si>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</si>
  <si>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</si>
  <si>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</si>
  <si>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</si>
  <si>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</si>
  <si>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</si>
  <si>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</si>
  <si>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</si>
  <si>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</si>
  <si>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</si>
  <si>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</si>
  <si>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</si>
  <si>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</si>
  <si>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</si>
  <si>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</si>
  <si>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</si>
  <si>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</si>
  <si>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</si>
  <si>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</si>
  <si>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</si>
  <si>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</si>
  <si>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</si>
  <si>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</si>
  <si>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</si>
  <si>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</si>
  <si>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</si>
  <si>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</si>
  <si>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</si>
  <si>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</si>
  <si>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</si>
  <si>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</si>
  <si>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</si>
  <si>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</si>
  <si>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</si>
  <si>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</si>
  <si>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</si>
  <si>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</si>
  <si>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</si>
  <si>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</si>
  <si>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</si>
  <si>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</si>
  <si>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</si>
  <si>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</si>
  <si>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</si>
  <si>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</si>
  <si>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</si>
  <si>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</si>
  <si>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</si>
  <si>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</si>
  <si>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</si>
  <si>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</si>
  <si>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</si>
  <si>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</si>
  <si>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</si>
  <si>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</si>
  <si>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</si>
  <si>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</si>
  <si>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</si>
  <si>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</si>
  <si>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</si>
  <si>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</si>
  <si>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</si>
  <si>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</si>
  <si>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</si>
  <si>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</si>
  <si>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</si>
  <si>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</si>
  <si>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</si>
  <si>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</si>
  <si>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</si>
  <si>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</si>
  <si>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</si>
  <si>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</si>
  <si>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</si>
  <si>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</si>
  <si>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</si>
  <si>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</si>
  <si>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</si>
  <si>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</si>
  <si>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</si>
  <si>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</si>
  <si>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</si>
  <si>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</si>
  <si>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</si>
  <si>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</si>
  <si>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</si>
  <si>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</si>
  <si>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</si>
  <si>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</si>
  <si>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</si>
  <si>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</si>
  <si>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</si>
  <si>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</si>
  <si>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</si>
  <si>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</si>
  <si>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</si>
  <si>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</si>
  <si>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</si>
  <si>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</si>
  <si>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</si>
  <si>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</si>
  <si>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</si>
  <si>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</si>
  <si>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</si>
  <si>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</si>
  <si>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</si>
  <si>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</si>
  <si>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</si>
  <si>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</si>
  <si>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</si>
  <si>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</si>
  <si>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</si>
  <si>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</si>
  <si>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</si>
  <si>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</si>
  <si>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</si>
  <si>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</si>
  <si>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</si>
  <si>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</si>
  <si>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</si>
  <si>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</si>
  <si>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</si>
  <si>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</si>
  <si>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</si>
  <si>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</si>
  <si>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</si>
  <si>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</si>
  <si>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</si>
  <si>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</si>
  <si>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</si>
  <si>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</si>
  <si>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</si>
  <si>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</si>
  <si>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</si>
  <si>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</si>
  <si>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</si>
  <si>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</si>
  <si>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</si>
  <si>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</si>
  <si>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</si>
  <si>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</si>
  <si>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</si>
  <si>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</si>
  <si>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</si>
  <si>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</si>
  <si>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</si>
  <si>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</si>
  <si>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</si>
  <si>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</si>
  <si>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</si>
  <si>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</si>
  <si>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</si>
  <si>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</si>
  <si>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</si>
  <si>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</si>
  <si>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</si>
  <si>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</si>
  <si>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</si>
  <si>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</si>
  <si>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</si>
  <si>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</si>
  <si>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</si>
  <si>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</si>
  <si>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</si>
  <si>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</si>
  <si>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</si>
  <si>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</si>
  <si>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</si>
  <si>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</si>
  <si>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</si>
  <si>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</si>
  <si>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</si>
  <si>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</si>
  <si>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</si>
  <si>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</si>
  <si>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</si>
  <si>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</si>
  <si>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</si>
  <si>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</si>
  <si>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</si>
  <si>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</si>
  <si>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</si>
  <si>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</si>
  <si>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</si>
  <si>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</si>
  <si>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</si>
  <si>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</si>
  <si>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</si>
  <si>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</si>
  <si>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</si>
  <si>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</si>
  <si>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</si>
  <si>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</si>
  <si>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</si>
  <si>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</si>
  <si>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</si>
  <si>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</si>
  <si>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</si>
  <si>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</si>
  <si>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</si>
  <si>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</si>
  <si>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</si>
  <si>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</si>
  <si>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</si>
  <si>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</si>
  <si>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</si>
  <si>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</si>
  <si>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</si>
  <si>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</si>
  <si>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</si>
  <si>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</si>
  <si>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</si>
  <si>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</si>
  <si>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</si>
  <si>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</si>
  <si>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</si>
  <si>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</si>
  <si>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</si>
  <si>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</si>
  <si>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</si>
  <si>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</si>
  <si>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</si>
  <si>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</si>
  <si>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</si>
  <si>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</si>
  <si>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</si>
  <si>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</si>
  <si>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</si>
  <si>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</si>
  <si>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</si>
  <si>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</si>
  <si>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</si>
  <si>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</si>
  <si>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</si>
  <si>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</si>
  <si>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</si>
  <si>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</si>
  <si>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</si>
  <si>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</si>
  <si>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</si>
  <si>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</si>
  <si>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</si>
  <si>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</si>
  <si>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</si>
  <si>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</si>
  <si>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</si>
  <si>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</si>
  <si>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</si>
  <si>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</si>
  <si>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</si>
  <si>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</si>
  <si>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</si>
  <si>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</si>
  <si>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</si>
  <si>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</si>
  <si>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</si>
  <si>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</si>
  <si>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</si>
  <si>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</si>
  <si>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</si>
  <si>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</si>
  <si>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</si>
  <si>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</si>
  <si>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</si>
  <si>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</si>
  <si>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</si>
  <si>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</si>
  <si>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</si>
  <si>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</si>
  <si>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</si>
  <si>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</si>
  <si>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</si>
  <si>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</si>
  <si>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</si>
  <si>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</si>
  <si>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</si>
  <si>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</si>
  <si>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</si>
  <si>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</si>
  <si>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</si>
  <si>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</si>
  <si>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</si>
  <si>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</si>
  <si>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</si>
  <si>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</si>
  <si>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</si>
  <si>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</si>
  <si>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</si>
  <si>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</si>
  <si>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</si>
  <si>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</si>
  <si>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</si>
  <si>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</si>
  <si>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</si>
  <si>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</si>
  <si>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</si>
  <si>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</si>
  <si>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</si>
  <si>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</si>
  <si>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</si>
  <si>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</si>
  <si>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</si>
  <si>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</si>
  <si>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</si>
  <si>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</si>
  <si>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</si>
  <si>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</si>
  <si>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</si>
  <si>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</si>
  <si>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</si>
  <si>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</si>
  <si>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</si>
  <si>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</si>
  <si>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</si>
  <si>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</si>
  <si>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</si>
  <si>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</si>
  <si>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</si>
  <si>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</si>
  <si>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</si>
  <si>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</si>
  <si>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</si>
  <si>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</si>
  <si>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</si>
  <si>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</si>
  <si>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</si>
  <si>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</si>
  <si>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</si>
  <si>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</si>
  <si>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</si>
  <si>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</si>
  <si>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</si>
  <si>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</si>
  <si>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</si>
  <si>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</si>
  <si>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</si>
  <si>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</si>
  <si>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</si>
  <si>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</si>
  <si>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</si>
  <si>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</si>
  <si>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</si>
  <si>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</si>
  <si>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</si>
  <si>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</si>
  <si>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</si>
  <si>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</si>
  <si>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</si>
  <si>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</si>
  <si>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</si>
  <si>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</si>
  <si>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</si>
  <si>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</si>
  <si>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</si>
  <si>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</si>
  <si>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</si>
  <si>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</si>
  <si>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</si>
  <si>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</si>
  <si>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</si>
  <si>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</si>
  <si>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</si>
  <si>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</si>
  <si>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</si>
  <si>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</si>
  <si>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</si>
  <si>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</si>
  <si>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</si>
  <si>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</si>
  <si>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</si>
  <si>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</si>
  <si>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</si>
  <si>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</si>
  <si>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</si>
  <si>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</si>
  <si>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</si>
  <si>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</si>
  <si>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</si>
  <si>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</si>
  <si>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</si>
  <si>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</si>
  <si>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</si>
  <si>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</si>
  <si>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</si>
  <si>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</si>
  <si>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</si>
  <si>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</si>
  <si>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</si>
  <si>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</si>
  <si>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</si>
  <si>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</si>
  <si>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</si>
  <si>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</si>
  <si>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</si>
  <si>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</si>
  <si>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</si>
  <si>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</si>
  <si>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</si>
  <si>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</si>
  <si>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</si>
  <si>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</si>
  <si>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</si>
  <si>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</si>
  <si>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</si>
  <si>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</si>
  <si>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</si>
  <si>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</si>
  <si>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</si>
  <si>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</si>
  <si>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</si>
  <si>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</si>
  <si>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</si>
  <si>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</si>
  <si>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</si>
  <si>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</si>
  <si>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</si>
  <si>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</si>
  <si>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</si>
  <si>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</si>
  <si>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</si>
  <si>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</si>
  <si>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</si>
  <si>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</si>
  <si>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</si>
  <si>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</si>
  <si>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</si>
  <si>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</si>
  <si>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</si>
  <si>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</si>
  <si>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</si>
  <si>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</si>
  <si>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</si>
  <si>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</si>
  <si>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</si>
  <si>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</si>
  <si>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</si>
  <si>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</si>
  <si>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</si>
  <si>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</si>
  <si>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</si>
  <si>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</si>
  <si>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</si>
  <si>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</si>
  <si>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</si>
  <si>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</si>
  <si>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</si>
  <si>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</si>
  <si>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</si>
  <si>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</si>
  <si>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</si>
  <si>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</si>
  <si>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</si>
  <si>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</si>
  <si>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</si>
  <si>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</si>
  <si>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</si>
  <si>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</si>
  <si>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</si>
  <si>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</si>
  <si>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</si>
  <si>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</si>
  <si>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</si>
  <si>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</si>
  <si>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</si>
  <si>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</si>
  <si>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</si>
  <si>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</si>
  <si>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</si>
  <si>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</si>
  <si>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</si>
  <si>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</si>
  <si>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</si>
  <si>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</si>
  <si>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</si>
  <si>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</si>
  <si>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</si>
  <si>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</si>
  <si>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</si>
  <si>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</si>
  <si>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</si>
  <si>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</si>
  <si>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</si>
  <si>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</si>
  <si>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</si>
  <si>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</si>
  <si>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</si>
  <si>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</si>
  <si>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</si>
  <si>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</si>
  <si>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</si>
  <si>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</si>
  <si>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</si>
  <si>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</si>
  <si>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</si>
  <si>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</si>
  <si>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</si>
  <si>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</si>
  <si>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</si>
  <si>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</si>
  <si>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</si>
  <si>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</si>
  <si>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</si>
  <si>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</si>
  <si>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</si>
  <si>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</si>
  <si>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</si>
  <si>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</si>
  <si>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</si>
  <si>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</si>
  <si>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</si>
  <si>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</si>
  <si>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</si>
  <si>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</si>
  <si>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</si>
  <si>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</si>
  <si>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</si>
  <si>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</si>
  <si>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</si>
  <si>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</si>
  <si>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</si>
  <si>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</si>
  <si>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</si>
  <si>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</si>
  <si>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</si>
  <si>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</si>
  <si>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</si>
  <si>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</si>
  <si>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</si>
  <si>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</si>
  <si>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</si>
  <si>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</si>
  <si>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</si>
  <si>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</si>
  <si>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</si>
  <si>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</si>
  <si>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</si>
  <si>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</si>
  <si>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</si>
  <si>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</si>
  <si>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</si>
  <si>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</si>
  <si>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</si>
  <si>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</si>
  <si>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</si>
  <si>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</si>
  <si>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</si>
  <si>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</si>
  <si>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</si>
  <si>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</si>
  <si>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</si>
  <si>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</si>
  <si>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</si>
  <si>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</si>
  <si>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</si>
  <si>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</si>
  <si>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</si>
  <si>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</si>
  <si>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</si>
  <si>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</si>
  <si>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</si>
  <si>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</si>
  <si>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</si>
  <si>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</si>
  <si>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</si>
  <si>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</si>
  <si>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</si>
  <si>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</si>
  <si>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</si>
  <si>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</si>
  <si>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</si>
  <si>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</si>
  <si>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</si>
  <si>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</si>
  <si>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</si>
  <si>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</si>
  <si>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</si>
  <si>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</si>
  <si>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</si>
  <si>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</si>
  <si>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</si>
  <si>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</si>
  <si>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</si>
  <si>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</si>
  <si>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</si>
  <si>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</si>
  <si>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</si>
  <si>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</si>
  <si>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</si>
  <si>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</si>
  <si>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</si>
  <si>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</si>
  <si>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</si>
  <si>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</si>
  <si>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</si>
  <si>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</si>
  <si>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</si>
  <si>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</si>
  <si>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</si>
  <si>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</si>
  <si>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</si>
  <si>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</si>
  <si>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</si>
  <si>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</si>
  <si>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</si>
  <si>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</si>
  <si>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</si>
  <si>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</si>
  <si>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</si>
  <si>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</si>
  <si>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</si>
  <si>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</si>
  <si>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</si>
  <si>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</si>
  <si>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</si>
  <si>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</si>
  <si>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</si>
  <si>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</si>
  <si>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</si>
  <si>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</si>
  <si>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</si>
  <si>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</si>
  <si>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</si>
  <si>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</si>
  <si>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</si>
  <si>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</si>
  <si>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</si>
  <si>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</si>
  <si>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</si>
  <si>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</si>
  <si>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</si>
  <si>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</si>
  <si>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</si>
  <si>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</si>
  <si>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</si>
  <si>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</si>
  <si>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</si>
  <si>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</si>
  <si>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</si>
  <si>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</si>
  <si>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</si>
  <si>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</si>
  <si>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</si>
  <si>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</si>
  <si>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</si>
  <si>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</si>
  <si>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</si>
  <si>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</si>
  <si>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</si>
  <si>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</si>
  <si>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</si>
  <si>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</si>
  <si>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</si>
  <si>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</si>
  <si>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</si>
  <si>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</si>
  <si>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</si>
  <si>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</si>
  <si>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</si>
  <si>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</si>
  <si>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</si>
  <si>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</si>
  <si>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</si>
  <si>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</si>
  <si>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</si>
  <si>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</si>
  <si>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</si>
  <si>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</si>
  <si>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</si>
  <si>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</si>
  <si>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</si>
  <si>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</si>
  <si>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</si>
  <si>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</si>
  <si>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</si>
  <si>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</si>
  <si>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</si>
  <si>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</si>
  <si>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</si>
  <si>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</si>
  <si>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</si>
  <si>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</si>
  <si>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</si>
  <si>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</si>
  <si>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</si>
  <si>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</si>
  <si>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</si>
  <si>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</si>
  <si>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</si>
  <si>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</si>
  <si>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</si>
  <si>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</si>
  <si>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</si>
  <si>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</si>
  <si>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</si>
  <si>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</si>
  <si>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</si>
  <si>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</si>
  <si>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</si>
  <si>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</si>
  <si>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</si>
  <si>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</si>
  <si>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</si>
  <si>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</si>
  <si>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</si>
  <si>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</si>
  <si>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</si>
  <si>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</si>
  <si>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</si>
  <si>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</si>
  <si>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</si>
  <si>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</si>
  <si>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</si>
  <si>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</si>
  <si>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</si>
  <si>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</si>
  <si>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</si>
  <si>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</si>
  <si>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</si>
  <si>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</si>
  <si>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</si>
  <si>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</si>
  <si>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</si>
  <si>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</si>
  <si>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</si>
  <si>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</si>
  <si>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</si>
  <si>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</si>
  <si>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</si>
  <si>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</si>
  <si>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</si>
  <si>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</si>
  <si>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</si>
  <si>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</si>
  <si>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</si>
  <si>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</si>
  <si>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</si>
  <si>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</si>
  <si>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</si>
  <si>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</si>
  <si>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</si>
  <si>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</si>
  <si>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</si>
  <si>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</si>
  <si>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</si>
  <si>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</si>
  <si>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</si>
  <si>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</si>
  <si>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</si>
  <si>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</si>
  <si>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</si>
  <si>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</si>
  <si>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</si>
  <si>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</si>
  <si>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</si>
  <si>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</si>
  <si>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</si>
  <si>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</si>
  <si>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</si>
  <si>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</si>
  <si>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</si>
  <si>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</si>
  <si>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</si>
  <si>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</si>
  <si>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</si>
  <si>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</si>
  <si>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</si>
  <si>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</si>
  <si>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</si>
  <si>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</si>
  <si>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</si>
  <si>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</si>
  <si>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</si>
  <si>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</si>
  <si>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</si>
  <si>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</si>
  <si>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</si>
  <si>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</si>
  <si>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</si>
  <si>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</si>
  <si>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</si>
  <si>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</si>
  <si>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</si>
  <si>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</si>
  <si>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</si>
  <si>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</si>
  <si>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</si>
  <si>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</si>
  <si>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</si>
  <si>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</si>
  <si>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</si>
  <si>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</si>
  <si>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</si>
  <si>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</si>
  <si>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</si>
  <si>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</si>
  <si>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</si>
  <si>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</si>
  <si>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</si>
  <si>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</si>
  <si>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</si>
  <si>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</si>
  <si>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</si>
  <si>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</si>
  <si>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</si>
  <si>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</si>
  <si>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</si>
  <si>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</si>
  <si>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</si>
  <si>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</si>
  <si>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</si>
  <si>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</si>
  <si>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</si>
  <si>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</si>
  <si>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</si>
  <si>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</si>
  <si>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</si>
  <si>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</si>
  <si>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</si>
  <si>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</si>
  <si>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</si>
  <si>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</si>
  <si>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</si>
  <si>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</si>
  <si>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</si>
  <si>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</si>
  <si>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</si>
  <si>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</si>
  <si>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</si>
  <si>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</si>
  <si>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</si>
  <si>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</si>
  <si>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</si>
  <si>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</si>
  <si>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</si>
  <si>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</si>
  <si>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</si>
  <si>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</si>
  <si>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</si>
  <si>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</si>
  <si>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</si>
  <si>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</si>
  <si>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</si>
  <si>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</si>
  <si>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</si>
  <si>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</si>
  <si>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</si>
  <si>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</si>
  <si>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</si>
  <si>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</si>
  <si>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</si>
  <si>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</si>
  <si>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</si>
  <si>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</si>
  <si>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</si>
  <si>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</si>
  <si>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</si>
  <si>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</si>
  <si>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</si>
  <si>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</si>
  <si>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</si>
  <si>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</si>
  <si>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</si>
  <si>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</si>
  <si>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</si>
  <si>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</si>
  <si>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</si>
  <si>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</si>
  <si>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</si>
  <si>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</si>
  <si>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</si>
  <si>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</si>
  <si>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</si>
  <si>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</si>
  <si>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</si>
  <si>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</si>
  <si>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</si>
  <si>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</si>
  <si>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</si>
  <si>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</si>
  <si>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</si>
  <si>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</si>
  <si>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</si>
  <si>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</si>
  <si>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</si>
  <si>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</si>
  <si>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</si>
  <si>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</si>
  <si>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</si>
  <si>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</si>
  <si>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</si>
  <si>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</si>
  <si>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</si>
  <si>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</si>
  <si>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</si>
  <si>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</si>
  <si>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</si>
  <si>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</si>
  <si>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</si>
  <si>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</si>
  <si>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</si>
  <si>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</si>
  <si>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</si>
  <si>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</si>
  <si>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</si>
  <si>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</si>
  <si>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</si>
  <si>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</si>
  <si>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</si>
  <si>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</si>
  <si>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</si>
  <si>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</si>
  <si>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</si>
  <si>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</si>
  <si>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</si>
  <si>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</si>
  <si>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</si>
  <si>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</si>
  <si>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</si>
  <si>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</si>
  <si>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</si>
  <si>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</si>
  <si>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</si>
  <si>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</si>
  <si>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</si>
  <si>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</si>
  <si>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</si>
  <si>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</si>
  <si>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</si>
  <si>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</si>
  <si>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</si>
  <si>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</si>
  <si>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</si>
  <si>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</si>
  <si>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</si>
  <si>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</si>
  <si>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</si>
  <si>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</si>
  <si>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</si>
  <si>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</si>
  <si>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</si>
  <si>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</si>
  <si>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</si>
  <si>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</si>
  <si>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</si>
  <si>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</si>
  <si>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</si>
  <si>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</si>
  <si>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</si>
  <si>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</si>
  <si>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</si>
  <si>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</si>
  <si>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</si>
  <si>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</si>
  <si>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</si>
  <si>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</si>
  <si>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</si>
  <si>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</si>
  <si>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</si>
  <si>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</si>
  <si>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</si>
  <si>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</si>
  <si>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</si>
  <si>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</si>
  <si>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</si>
  <si>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</si>
  <si>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</si>
  <si>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</si>
  <si>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</si>
  <si>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</si>
  <si>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</si>
  <si>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</si>
  <si>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</si>
  <si>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</si>
  <si>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</si>
  <si>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</si>
  <si>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</si>
  <si>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</si>
  <si>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</si>
  <si>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</si>
  <si>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</si>
  <si>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</si>
  <si>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</si>
  <si>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</si>
  <si>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</si>
  <si>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</si>
  <si>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</si>
  <si>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</si>
  <si>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</si>
  <si>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</si>
  <si>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</si>
  <si>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</si>
  <si>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</si>
  <si>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</si>
  <si>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</si>
  <si>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</si>
  <si>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</si>
  <si>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</si>
  <si>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</si>
  <si>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</si>
  <si>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</si>
  <si>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</si>
  <si>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</si>
  <si>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</si>
  <si>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</si>
  <si>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</si>
  <si>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</si>
  <si>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</si>
  <si>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</si>
  <si>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</si>
  <si>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</si>
  <si>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</si>
  <si>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</si>
  <si>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</si>
  <si>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</si>
  <si>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</si>
  <si>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</si>
  <si>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</si>
  <si>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</si>
  <si>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</si>
  <si>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</si>
  <si>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</si>
  <si>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</si>
  <si>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</si>
  <si>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</si>
  <si>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</si>
  <si>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</si>
  <si>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</si>
  <si>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</si>
  <si>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</si>
  <si>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</si>
  <si>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</si>
  <si>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</si>
  <si>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</si>
  <si>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</si>
  <si>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</si>
  <si>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</si>
  <si>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</si>
  <si>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</si>
  <si>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</si>
  <si>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</si>
  <si>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</si>
  <si>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</si>
  <si>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</si>
  <si>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</si>
  <si>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</si>
  <si>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</si>
  <si>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</si>
  <si>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</si>
  <si>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</si>
  <si>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</si>
  <si>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</si>
  <si>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</si>
  <si>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</si>
  <si>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</si>
  <si>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</si>
  <si>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</si>
  <si>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</si>
  <si>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</si>
  <si>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</si>
  <si>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</si>
  <si>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</si>
  <si>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</si>
  <si>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</si>
  <si>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</si>
  <si>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</si>
  <si>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</si>
  <si>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</si>
  <si>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</si>
  <si>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</si>
  <si>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</si>
  <si>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</si>
  <si>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</si>
  <si>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</si>
  <si>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</si>
  <si>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</si>
  <si>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</si>
  <si>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</si>
  <si>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</si>
  <si>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</si>
  <si>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</si>
  <si>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</si>
  <si>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</si>
  <si>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</si>
  <si>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</si>
  <si>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</si>
  <si>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</si>
  <si>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</si>
  <si>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</si>
  <si>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</si>
  <si>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</si>
  <si>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</si>
  <si>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</si>
  <si>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</si>
  <si>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</si>
  <si>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</si>
  <si>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</si>
  <si>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</si>
  <si>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</si>
  <si>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</si>
  <si>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</si>
  <si>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</si>
  <si>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</si>
  <si>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</si>
  <si>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</si>
  <si>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</si>
  <si>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</si>
  <si>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</si>
  <si>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</si>
  <si>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</si>
  <si>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</si>
  <si>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</si>
  <si>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</si>
  <si>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</si>
  <si>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</si>
  <si>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</si>
  <si>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</si>
  <si>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</si>
  <si>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</si>
  <si>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</si>
  <si>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</si>
  <si>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</si>
  <si>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</si>
  <si>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</si>
  <si>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</si>
  <si>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</si>
  <si>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</si>
  <si>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</si>
  <si>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</si>
  <si>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</si>
  <si>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</si>
  <si>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</si>
  <si>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</si>
  <si>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</si>
  <si>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</si>
  <si>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</si>
  <si>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</si>
  <si>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</si>
  <si>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</si>
  <si>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</si>
  <si>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</si>
  <si>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</si>
  <si>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</si>
  <si>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</si>
  <si>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</si>
  <si>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</si>
  <si>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</si>
  <si>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</si>
  <si>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</si>
  <si>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</si>
  <si>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</si>
  <si>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</si>
  <si>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</si>
  <si>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</si>
  <si>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</si>
  <si>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</si>
  <si>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</si>
  <si>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</si>
  <si>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</si>
  <si>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</si>
  <si>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</si>
  <si>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</si>
  <si>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</si>
  <si>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</si>
  <si>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</si>
  <si>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</si>
  <si>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</si>
  <si>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</si>
  <si>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</si>
  <si>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</si>
  <si>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</si>
  <si>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</si>
  <si>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</si>
  <si>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</si>
  <si>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</si>
  <si>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</si>
  <si>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</si>
  <si>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</si>
  <si>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</si>
  <si>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</si>
  <si>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</si>
  <si>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</si>
  <si>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</si>
  <si>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</si>
  <si>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</si>
  <si>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</si>
  <si>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</si>
  <si>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</si>
  <si>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</si>
  <si>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</si>
  <si>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</si>
  <si>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</si>
  <si>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</si>
  <si>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</si>
  <si>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</si>
  <si>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</si>
  <si>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</si>
  <si>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</si>
  <si>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</si>
  <si>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</si>
  <si>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</si>
  <si>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</si>
  <si>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</si>
  <si>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</si>
  <si>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</si>
  <si>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</si>
  <si>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</si>
  <si>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</si>
  <si>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</si>
  <si>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</si>
  <si>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</si>
  <si>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</si>
  <si>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</si>
  <si>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</si>
  <si>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</si>
  <si>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</si>
  <si>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</si>
  <si>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</si>
  <si>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</si>
  <si>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</si>
  <si>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</si>
  <si>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</si>
  <si>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</si>
  <si>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</si>
  <si>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</si>
  <si>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</si>
  <si>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</si>
  <si>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</si>
  <si>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</si>
  <si>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</si>
  <si>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</si>
  <si>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</si>
  <si>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</si>
  <si>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</si>
  <si>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</si>
  <si>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</si>
  <si>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</si>
  <si>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</si>
  <si>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</si>
  <si>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</si>
  <si>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</si>
  <si>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</si>
  <si>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</si>
  <si>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</si>
  <si>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</si>
  <si>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</si>
  <si>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</si>
  <si>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</si>
  <si>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</si>
  <si>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</si>
  <si>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</si>
  <si>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</si>
  <si>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</si>
  <si>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</si>
  <si>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</si>
  <si>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</si>
  <si>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</si>
  <si>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</si>
  <si>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</si>
  <si>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</si>
  <si>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</si>
  <si>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</si>
  <si>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</si>
  <si>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</si>
  <si>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</si>
  <si>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</si>
  <si>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</si>
  <si>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</si>
  <si>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</si>
  <si>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</si>
  <si>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</si>
  <si>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</si>
  <si>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</si>
  <si>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</si>
  <si>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</si>
  <si>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</si>
  <si>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</si>
  <si>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</si>
  <si>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</si>
  <si>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</si>
  <si>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</si>
  <si>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</si>
  <si>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</si>
  <si>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</si>
  <si>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</si>
  <si>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</si>
  <si>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</si>
  <si>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</si>
  <si>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</si>
  <si>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</si>
  <si>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</si>
  <si>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</si>
  <si>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</si>
  <si>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</si>
  <si>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</si>
  <si>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</si>
  <si>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</si>
  <si>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</si>
  <si>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</si>
  <si>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</si>
  <si>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</si>
  <si>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</si>
  <si>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</si>
  <si>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</si>
  <si>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</si>
  <si>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</si>
  <si>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</si>
  <si>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</si>
  <si>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</si>
  <si>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</si>
  <si>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</si>
  <si>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</si>
  <si>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</si>
  <si>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</si>
  <si>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</si>
  <si>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</si>
  <si>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</si>
  <si>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</si>
  <si>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</si>
  <si>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</si>
  <si>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</si>
  <si>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</si>
  <si>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</si>
  <si>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</si>
  <si>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</si>
  <si>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</si>
  <si>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</si>
  <si>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</si>
  <si>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</si>
  <si>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</si>
  <si>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</si>
  <si>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</si>
  <si>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</si>
  <si>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</si>
  <si>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</si>
  <si>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</si>
  <si>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</si>
  <si>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</si>
  <si>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</si>
  <si>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</si>
  <si>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</si>
  <si>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</si>
  <si>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</si>
  <si>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</si>
  <si>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</si>
  <si>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</si>
  <si>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</si>
  <si>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</si>
  <si>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</si>
  <si>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</si>
  <si>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</si>
  <si>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</si>
  <si>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</si>
  <si>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</si>
  <si>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</si>
  <si>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</si>
  <si>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</si>
  <si>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</si>
  <si>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</si>
  <si>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</si>
  <si>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</si>
  <si>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</si>
  <si>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</si>
  <si>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</si>
  <si>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</si>
  <si>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</si>
  <si>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</si>
  <si>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</si>
  <si>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</si>
  <si>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</si>
  <si>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</si>
  <si>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</si>
  <si>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</si>
  <si>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</si>
  <si>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</si>
  <si>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</si>
  <si>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</si>
  <si>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</si>
  <si>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</si>
  <si>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</si>
  <si>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</si>
  <si>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</si>
  <si>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</si>
  <si>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</si>
  <si>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</si>
  <si>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</si>
  <si>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</si>
  <si>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</si>
  <si>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</si>
  <si>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</si>
  <si>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</si>
  <si>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</si>
  <si>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</si>
  <si>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</si>
  <si>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</si>
  <si>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</si>
  <si>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</si>
  <si>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</si>
  <si>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</si>
  <si>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</si>
  <si>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</si>
  <si>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</si>
  <si>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</si>
  <si>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</si>
  <si>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</si>
  <si>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</si>
  <si>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</si>
  <si>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</si>
  <si>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</si>
  <si>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</si>
  <si>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</si>
  <si>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</si>
  <si>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</si>
  <si>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</si>
  <si>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</si>
  <si>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</si>
  <si>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</si>
  <si>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</si>
  <si>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</si>
  <si>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</si>
  <si>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</si>
  <si>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</si>
  <si>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</si>
  <si>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</si>
  <si>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</si>
  <si>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</si>
  <si>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</si>
  <si>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</si>
  <si>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</si>
  <si>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</si>
  <si>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</si>
  <si>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</si>
  <si>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</si>
  <si>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</si>
  <si>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</si>
  <si>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</si>
  <si>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</si>
  <si>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</si>
  <si>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</si>
  <si>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</si>
  <si>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</si>
  <si>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</si>
  <si>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</si>
  <si>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</si>
  <si>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</si>
  <si>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</si>
  <si>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</si>
  <si>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</si>
  <si>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</si>
  <si>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</si>
  <si>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</si>
  <si>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</si>
  <si>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</si>
  <si>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</si>
  <si>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</si>
  <si>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</si>
  <si>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</si>
  <si>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</si>
  <si>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</si>
  <si>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</si>
  <si>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</si>
  <si>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</si>
  <si>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</si>
  <si>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</si>
  <si>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</si>
  <si>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</si>
  <si>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</si>
  <si>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</si>
  <si>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</si>
  <si>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</si>
  <si>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</si>
  <si>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</si>
  <si>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</si>
  <si>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</si>
  <si>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</si>
  <si>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</si>
  <si>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</si>
  <si>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</si>
  <si>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</si>
  <si>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</si>
  <si>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</si>
  <si>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</si>
  <si>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</si>
  <si>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</si>
  <si>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</si>
  <si>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</si>
  <si>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</si>
  <si>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</si>
  <si>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</si>
  <si>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</si>
  <si>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</si>
  <si>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</si>
  <si>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</si>
  <si>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</si>
  <si>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</si>
  <si>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</si>
  <si>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</si>
  <si>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</si>
  <si>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</si>
  <si>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</si>
  <si>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</si>
  <si>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</si>
  <si>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</si>
  <si>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</si>
  <si>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</si>
  <si>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</si>
  <si>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</si>
  <si>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</si>
  <si>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</si>
  <si>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</si>
  <si>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</si>
  <si>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</si>
  <si>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</si>
  <si>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</si>
  <si>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</si>
  <si>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</si>
  <si>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</si>
  <si>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</si>
  <si>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</si>
  <si>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</si>
  <si>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</si>
  <si>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</si>
  <si>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</si>
  <si>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</si>
  <si>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</si>
  <si>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</si>
  <si>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</si>
  <si>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</si>
  <si>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</si>
  <si>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</si>
  <si>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</si>
  <si>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</si>
  <si>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</si>
  <si>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</si>
  <si>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</si>
  <si>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</si>
  <si>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</si>
  <si>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</si>
  <si>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</si>
  <si>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</si>
  <si>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</si>
  <si>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</si>
  <si>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</si>
  <si>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</si>
  <si>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</si>
  <si>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</si>
  <si>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</si>
  <si>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</si>
  <si>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</si>
  <si>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</si>
  <si>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</si>
  <si>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</si>
  <si>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</si>
  <si>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</si>
  <si>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</si>
  <si>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</si>
  <si>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</si>
  <si>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</si>
  <si>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</si>
  <si>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</si>
  <si>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</si>
  <si>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</si>
  <si>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</si>
  <si>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</si>
  <si>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</si>
  <si>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</si>
  <si>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</si>
  <si>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</si>
  <si>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</si>
  <si>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</si>
  <si>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</si>
  <si>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</si>
  <si>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</si>
  <si>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</si>
  <si>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</si>
  <si>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</si>
  <si>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</si>
  <si>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</si>
  <si>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</si>
  <si>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</si>
  <si>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</si>
  <si>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</si>
  <si>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</si>
  <si>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</si>
  <si>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</si>
  <si>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</si>
  <si>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</si>
  <si>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</si>
  <si>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</si>
  <si>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</si>
  <si>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</si>
  <si>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</si>
  <si>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</si>
  <si>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</si>
  <si>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</si>
  <si>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</si>
  <si>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</si>
  <si>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</si>
  <si>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</si>
  <si>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</si>
  <si>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</si>
  <si>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</si>
  <si>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</si>
  <si>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</si>
  <si>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</si>
  <si>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</si>
  <si>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</si>
  <si>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</si>
  <si>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</si>
  <si>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</si>
  <si>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</si>
  <si>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</si>
  <si>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</si>
  <si>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</si>
  <si>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</si>
  <si>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</si>
  <si>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</si>
  <si>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</si>
  <si>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</si>
  <si>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</si>
  <si>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</si>
  <si>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</si>
  <si>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</si>
  <si>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</si>
  <si>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</si>
  <si>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</si>
  <si>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</si>
  <si>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</si>
  <si>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</si>
  <si>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</si>
  <si>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</si>
  <si>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</si>
  <si>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</si>
  <si>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</si>
  <si>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</si>
  <si>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</si>
  <si>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</si>
  <si>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</si>
  <si>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</si>
  <si>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</si>
  <si>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</si>
  <si>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</si>
  <si>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</si>
  <si>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</si>
  <si>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</si>
  <si>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</si>
  <si>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</si>
  <si>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</si>
  <si>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</si>
  <si>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</si>
  <si>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</si>
  <si>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</si>
  <si>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</si>
  <si>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</si>
  <si>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</si>
  <si>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</si>
  <si>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</si>
  <si>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</si>
  <si>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</si>
  <si>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</si>
  <si>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</si>
  <si>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</si>
  <si>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</si>
  <si>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</si>
  <si>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</si>
  <si>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</si>
  <si>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</si>
  <si>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</si>
  <si>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</si>
  <si>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</si>
  <si>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</si>
  <si>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</si>
  <si>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</si>
  <si>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</si>
  <si>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</si>
  <si>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</si>
  <si>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</si>
  <si>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</si>
  <si>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</si>
  <si>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</si>
  <si>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</si>
  <si>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</si>
  <si>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</si>
  <si>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</si>
  <si>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</si>
  <si>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</si>
  <si>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</si>
  <si>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</si>
  <si>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</si>
  <si>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</si>
  <si>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</si>
  <si>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</si>
  <si>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</si>
  <si>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</si>
  <si>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</si>
  <si>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</si>
  <si>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</si>
  <si>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</si>
  <si>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</si>
  <si>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</si>
  <si>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</si>
  <si>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</si>
  <si>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</si>
  <si>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</si>
  <si>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</si>
  <si>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</si>
  <si>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</si>
  <si>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</si>
  <si>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</si>
  <si>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</si>
  <si>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</si>
  <si>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</si>
  <si>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</si>
  <si>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</si>
  <si>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</si>
  <si>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</si>
  <si>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</si>
  <si>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</si>
  <si>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</si>
  <si>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</si>
  <si>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</si>
  <si>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</si>
  <si>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</si>
  <si>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</si>
  <si>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</si>
  <si>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</si>
  <si>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</si>
  <si>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</si>
  <si>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</si>
  <si>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</si>
  <si>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</si>
  <si>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</si>
  <si>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</si>
  <si>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</si>
  <si>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</si>
  <si>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</si>
  <si>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</si>
  <si>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</si>
  <si>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</si>
  <si>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</si>
  <si>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</si>
  <si>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</si>
  <si>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</si>
  <si>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</si>
  <si>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</si>
  <si>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</si>
  <si>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</si>
  <si>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</si>
  <si>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</si>
  <si>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</si>
  <si>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</si>
  <si>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</si>
  <si>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</si>
  <si>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</si>
  <si>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</si>
  <si>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</si>
  <si>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</si>
  <si>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</si>
  <si>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</si>
  <si>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</si>
  <si>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</si>
  <si>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</si>
  <si>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</si>
  <si>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</si>
  <si>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</si>
  <si>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</si>
  <si>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</si>
  <si>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</si>
  <si>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</si>
  <si>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</si>
  <si>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</si>
  <si>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</si>
  <si>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</si>
  <si>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</si>
  <si>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</si>
  <si>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</si>
  <si>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</si>
  <si>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</si>
  <si>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</si>
  <si>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</si>
  <si>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</si>
  <si>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</si>
  <si>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</si>
  <si>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</si>
  <si>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</si>
  <si>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</si>
  <si>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</si>
  <si>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</si>
  <si>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</si>
  <si>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</si>
  <si>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</si>
  <si>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</si>
  <si>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</si>
  <si>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</si>
  <si>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</si>
  <si>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</si>
  <si>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</si>
  <si>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</si>
  <si>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</si>
  <si>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</si>
  <si>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</si>
  <si>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</si>
  <si>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</si>
  <si>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</si>
  <si>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</si>
  <si>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</si>
  <si>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</si>
  <si>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</si>
  <si>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</si>
  <si>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</si>
  <si>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</si>
  <si>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</si>
  <si>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</si>
  <si>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</si>
  <si>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</si>
  <si>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</si>
  <si>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</si>
  <si>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</si>
  <si>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</si>
  <si>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</si>
  <si>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</si>
  <si>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</si>
  <si>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</si>
  <si>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</si>
  <si>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</si>
  <si>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</si>
  <si>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</si>
  <si>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</si>
  <si>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</si>
  <si>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</si>
  <si>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</si>
  <si>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</si>
  <si>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</si>
  <si>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</si>
  <si>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</si>
  <si>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</si>
  <si>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</si>
  <si>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</si>
  <si>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</si>
  <si>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</si>
  <si>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</si>
  <si>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</si>
  <si>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</si>
  <si>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</si>
  <si>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</si>
  <si>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</si>
  <si>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</si>
  <si>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</si>
  <si>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</si>
  <si>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</si>
  <si>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</si>
  <si>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</si>
  <si>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</si>
  <si>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</si>
  <si>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</si>
  <si>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</si>
  <si>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</si>
  <si>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</si>
  <si>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</si>
  <si>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</si>
  <si>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</si>
  <si>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</si>
  <si>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</si>
  <si>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</si>
  <si>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</si>
  <si>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</si>
  <si>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</si>
  <si>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</si>
  <si>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</si>
  <si>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</si>
  <si>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</si>
  <si>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</si>
  <si>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</si>
  <si>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</si>
  <si>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</si>
  <si>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</si>
  <si>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</si>
  <si>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</si>
  <si>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</si>
  <si>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</si>
  <si>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</si>
  <si>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</si>
  <si>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</si>
  <si>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</si>
  <si>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</si>
  <si>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</si>
  <si>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</si>
  <si>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</si>
  <si>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</si>
  <si>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</si>
  <si>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</si>
  <si>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</si>
  <si>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</si>
  <si>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</si>
  <si>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</si>
  <si>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</si>
  <si>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</si>
  <si>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</si>
  <si>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</si>
  <si>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</si>
  <si>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</si>
  <si>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</si>
  <si>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</si>
  <si>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</si>
  <si>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</si>
  <si>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</si>
  <si>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</si>
  <si>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</si>
  <si>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</si>
  <si>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</si>
  <si>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</si>
  <si>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</si>
  <si>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</si>
  <si>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</si>
  <si>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</si>
  <si>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</si>
  <si>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</si>
  <si>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</si>
  <si>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</si>
  <si>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</si>
  <si>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</si>
  <si>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</si>
  <si>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</si>
  <si>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</si>
  <si>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</si>
  <si>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</si>
  <si>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</si>
  <si>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</si>
  <si>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</si>
  <si>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</si>
  <si>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</si>
  <si>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</si>
  <si>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</si>
  <si>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</si>
  <si>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</si>
  <si>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</si>
  <si>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</si>
  <si>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</si>
  <si>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</si>
  <si>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</si>
  <si>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</si>
  <si>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</si>
  <si>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</si>
  <si>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</si>
  <si>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</si>
  <si>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</si>
  <si>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</si>
  <si>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</si>
  <si>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</si>
  <si>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</si>
  <si>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</si>
  <si>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</si>
  <si>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</si>
  <si>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</si>
  <si>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</si>
  <si>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</si>
  <si>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</si>
  <si>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</si>
  <si>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</si>
  <si>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</si>
  <si>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</si>
  <si>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</si>
  <si>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</si>
  <si>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</si>
  <si>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</si>
  <si>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</si>
  <si>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</si>
  <si>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</si>
  <si>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</si>
  <si>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</si>
  <si>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</si>
  <si>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</si>
  <si>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</si>
  <si>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</si>
  <si>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</si>
  <si>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</si>
  <si>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</si>
  <si>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</si>
  <si>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</si>
  <si>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</si>
  <si>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</si>
  <si>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</si>
  <si>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</si>
  <si>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</si>
  <si>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</si>
  <si>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</si>
  <si>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</si>
  <si>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</si>
  <si>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</si>
  <si>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</si>
  <si>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</si>
  <si>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</si>
  <si>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</si>
  <si>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</si>
  <si>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</si>
  <si>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</si>
  <si>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</si>
  <si>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</si>
  <si>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</si>
  <si>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</si>
  <si>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</si>
  <si>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</si>
  <si>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</si>
  <si>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</si>
  <si>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</si>
  <si>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</si>
  <si>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</si>
  <si>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</si>
  <si>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</si>
  <si>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</si>
  <si>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</si>
  <si>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</si>
  <si>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</si>
  <si>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</si>
  <si>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</si>
  <si>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</si>
  <si>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</si>
  <si>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</si>
  <si>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</si>
  <si>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</si>
  <si>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</si>
  <si>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</si>
  <si>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</si>
  <si>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</si>
  <si>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</si>
  <si>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</si>
  <si>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</si>
  <si>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</si>
  <si>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</si>
  <si>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</si>
  <si>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</si>
  <si>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</si>
  <si>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</si>
  <si>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</si>
  <si>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</si>
  <si>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</si>
  <si>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</si>
  <si>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</si>
  <si>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</si>
  <si>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</si>
  <si>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</si>
  <si>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</si>
  <si>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</si>
  <si>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</si>
  <si>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</si>
  <si>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</si>
  <si>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</si>
  <si>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</si>
  <si>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</si>
  <si>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</si>
  <si>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</si>
  <si>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</si>
  <si>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</si>
  <si>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</si>
  <si>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</si>
  <si>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</si>
  <si>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</si>
  <si>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</si>
  <si>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</si>
  <si>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</si>
  <si>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</si>
  <si>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</si>
  <si>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</si>
  <si>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</si>
  <si>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</si>
  <si>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</si>
  <si>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</si>
  <si>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</si>
  <si>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</si>
  <si>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</si>
  <si>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</si>
  <si>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</si>
  <si>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</si>
  <si>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</si>
  <si>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</si>
  <si>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</si>
  <si>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</si>
  <si>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</si>
  <si>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</si>
  <si>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</si>
  <si>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</si>
  <si>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</si>
  <si>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</si>
  <si>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</si>
  <si>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</si>
  <si>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</si>
  <si>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</si>
  <si>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</si>
  <si>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</si>
  <si>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</si>
  <si>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</si>
  <si>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</si>
  <si>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</si>
  <si>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</si>
  <si>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</si>
  <si>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</si>
  <si>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</si>
  <si>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</si>
  <si>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</si>
  <si>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</si>
  <si>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</si>
  <si>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</si>
  <si>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</si>
  <si>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</si>
  <si>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</si>
  <si>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</si>
  <si>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</si>
  <si>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</si>
  <si>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</si>
  <si>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</si>
  <si>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</si>
  <si>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</si>
  <si>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</si>
  <si>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</si>
  <si>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</si>
  <si>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</si>
  <si>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</si>
  <si>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</si>
  <si>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</si>
  <si>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</si>
  <si>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</si>
  <si>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</si>
  <si>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</si>
  <si>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</si>
  <si>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</si>
  <si>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</si>
  <si>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</si>
  <si>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</si>
  <si>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</si>
  <si>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</si>
  <si>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</si>
  <si>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</si>
  <si>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</si>
  <si>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</si>
  <si>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</si>
  <si>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</si>
  <si>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</si>
  <si>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</si>
  <si>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</si>
  <si>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</si>
  <si>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</si>
  <si>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</si>
  <si>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</si>
  <si>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</si>
  <si>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</si>
  <si>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</si>
  <si>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</si>
  <si>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</si>
  <si>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</si>
  <si>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</si>
  <si>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</si>
  <si>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</si>
  <si>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</si>
  <si>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</si>
  <si>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</si>
  <si>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</si>
  <si>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</si>
  <si>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</si>
  <si>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</si>
  <si>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</si>
  <si>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</si>
  <si>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</si>
  <si>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</si>
  <si>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</si>
  <si>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</si>
  <si>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</si>
  <si>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</si>
  <si>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</si>
  <si>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</si>
  <si>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</si>
  <si>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</si>
  <si>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</si>
  <si>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</si>
  <si>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</si>
  <si>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</si>
  <si>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</si>
  <si>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</si>
  <si>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</si>
  <si>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</si>
  <si>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</si>
  <si>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</si>
  <si>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</si>
  <si>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</si>
  <si>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</si>
  <si>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</si>
  <si>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</si>
  <si>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</si>
  <si>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</si>
  <si>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</si>
  <si>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</si>
  <si>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</si>
  <si>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</si>
  <si>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</si>
  <si>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</si>
  <si>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</si>
  <si>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</si>
  <si>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</si>
  <si>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</si>
  <si>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</si>
  <si>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</si>
  <si>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</si>
  <si>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</si>
  <si>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</si>
  <si>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</si>
  <si>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</si>
  <si>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</si>
  <si>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</si>
  <si>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</si>
  <si>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</si>
  <si>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</si>
  <si>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</si>
  <si>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</si>
  <si>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</si>
  <si>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</si>
  <si>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</si>
  <si>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</si>
  <si>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</si>
  <si>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</si>
  <si>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</si>
  <si>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</si>
  <si>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</si>
  <si>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</si>
  <si>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</si>
  <si>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</si>
  <si>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</si>
  <si>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</si>
  <si>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</si>
  <si>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</si>
  <si>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</si>
  <si>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</si>
  <si>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</si>
  <si>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</si>
  <si>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</si>
  <si>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</si>
  <si>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</si>
  <si>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</si>
  <si>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</si>
  <si>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</si>
  <si>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</si>
  <si>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</si>
  <si>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</si>
  <si>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</si>
  <si>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</si>
  <si>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</si>
  <si>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</si>
  <si>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</si>
  <si>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</si>
  <si>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</si>
  <si>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</si>
  <si>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</si>
  <si>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</si>
  <si>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</si>
  <si>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</si>
  <si>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</si>
  <si>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</si>
  <si>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</si>
  <si>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</si>
  <si>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</si>
  <si>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</si>
  <si>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</si>
  <si>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</si>
  <si>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</si>
  <si>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</si>
  <si>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</si>
  <si>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</si>
  <si>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</si>
  <si>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</si>
  <si>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</si>
  <si>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</si>
  <si>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</si>
  <si>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</si>
  <si>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</si>
  <si>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</si>
  <si>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</si>
  <si>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</si>
  <si>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</si>
  <si>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</si>
  <si>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</si>
  <si>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</si>
  <si>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</si>
  <si>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</si>
  <si>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</si>
  <si>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</si>
  <si>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</si>
  <si>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</si>
  <si>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</si>
  <si>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</si>
  <si>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</si>
  <si>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</si>
  <si>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</si>
  <si>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</si>
  <si>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</si>
  <si>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</si>
  <si>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</si>
  <si>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</si>
  <si>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</si>
  <si>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</si>
  <si>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</si>
  <si>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</si>
  <si>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</si>
  <si>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</si>
  <si>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</si>
  <si>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</si>
  <si>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</si>
  <si>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</si>
  <si>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</si>
  <si>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</si>
  <si>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</si>
  <si>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</si>
  <si>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</si>
  <si>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</si>
  <si>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</si>
  <si>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</si>
  <si>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</si>
  <si>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</si>
  <si>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</si>
  <si>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</si>
  <si>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</si>
  <si>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</si>
  <si>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</si>
  <si>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</si>
  <si>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</si>
  <si>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</si>
  <si>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</si>
  <si>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</si>
  <si>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</si>
  <si>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</si>
  <si>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</si>
  <si>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</si>
  <si>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</si>
  <si>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</si>
  <si>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</si>
  <si>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</si>
  <si>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</si>
  <si>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</si>
  <si>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</si>
  <si>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</si>
  <si>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</si>
  <si>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</si>
  <si>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</si>
  <si>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</si>
  <si>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</si>
  <si>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</si>
  <si>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</si>
  <si>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</si>
  <si>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</si>
  <si>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</si>
  <si>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</si>
  <si>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</si>
  <si>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</si>
  <si>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</si>
  <si>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</si>
  <si>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</si>
  <si>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</si>
  <si>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</si>
  <si>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</si>
  <si>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</si>
  <si>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</si>
  <si>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</si>
  <si>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</si>
  <si>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</si>
  <si>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</si>
  <si>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</si>
  <si>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</si>
  <si>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</si>
  <si>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</si>
  <si>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</si>
  <si>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</si>
  <si>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</si>
  <si>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</si>
  <si>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</si>
  <si>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</si>
  <si>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</si>
  <si>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</si>
  <si>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</si>
  <si>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</si>
  <si>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</si>
  <si>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</si>
  <si>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</si>
  <si>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</si>
  <si>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</si>
  <si>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</si>
  <si>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</si>
  <si>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</si>
  <si>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</si>
  <si>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</si>
  <si>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</si>
  <si>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</si>
  <si>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</si>
  <si>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</si>
  <si>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</si>
  <si>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</si>
  <si>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</si>
  <si>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</si>
  <si>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</si>
  <si>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</si>
  <si>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</si>
  <si>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</si>
  <si>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</si>
  <si>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</si>
  <si>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</si>
  <si>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</si>
  <si>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</si>
  <si>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</si>
  <si>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</si>
  <si>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</si>
  <si>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</si>
  <si>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</si>
  <si>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</si>
  <si>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</si>
  <si>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</si>
  <si>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</si>
  <si>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</si>
  <si>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</si>
  <si>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</si>
  <si>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</si>
  <si>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</si>
  <si>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</si>
  <si>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</si>
  <si>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</si>
  <si>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</si>
  <si>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</si>
  <si>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</si>
  <si>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</si>
  <si>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</si>
  <si>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</si>
  <si>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</si>
  <si>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</si>
  <si>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</si>
  <si>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</si>
  <si>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</si>
  <si>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</si>
  <si>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</si>
  <si>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</si>
  <si>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</si>
  <si>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</si>
  <si>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</si>
  <si>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</si>
  <si>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</si>
  <si>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</si>
  <si>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</si>
  <si>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</si>
  <si>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</si>
  <si>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</si>
  <si>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</si>
  <si>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</si>
  <si>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</si>
  <si>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</si>
  <si>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</si>
  <si>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</si>
  <si>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</si>
  <si>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</si>
  <si>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</si>
  <si>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</si>
  <si>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</si>
  <si>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</si>
  <si>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</si>
  <si>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</si>
  <si>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</si>
  <si>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</si>
  <si>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</si>
  <si>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</si>
  <si>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</si>
  <si>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</si>
  <si>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</si>
  <si>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</si>
  <si>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</si>
  <si>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</si>
  <si>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</si>
  <si>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</si>
  <si>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</si>
  <si>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</si>
  <si>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</si>
  <si>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</si>
  <si>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</si>
  <si>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</si>
  <si>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</si>
  <si>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</si>
  <si>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</si>
  <si>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</si>
  <si>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</si>
  <si>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</si>
  <si>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</si>
  <si>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</si>
  <si>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</si>
  <si>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</si>
  <si>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</si>
  <si>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</si>
  <si>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</si>
  <si>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</si>
  <si>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</si>
  <si>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</si>
  <si>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</si>
  <si>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</si>
  <si>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</si>
  <si>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</si>
  <si>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</si>
  <si>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</si>
  <si>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</si>
  <si>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</si>
  <si>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</si>
  <si>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</si>
  <si>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</si>
  <si>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</si>
  <si>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</si>
  <si>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</si>
  <si>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</si>
  <si>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</si>
  <si>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</si>
  <si>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</si>
  <si>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</si>
  <si>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</si>
  <si>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</si>
  <si>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</si>
  <si>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</si>
  <si>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</si>
  <si>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</si>
  <si>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</si>
  <si>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</si>
  <si>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</si>
  <si>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</si>
  <si>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</si>
  <si>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</si>
  <si>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</si>
  <si>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</si>
  <si>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</si>
  <si>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</si>
  <si>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</si>
  <si>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</si>
  <si>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</si>
  <si>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</si>
  <si>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</si>
  <si>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</si>
  <si>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</si>
  <si>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</si>
  <si>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</si>
  <si>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</si>
  <si>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</si>
  <si>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</si>
  <si>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</si>
  <si>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</si>
  <si>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</si>
  <si>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</si>
  <si>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</si>
  <si>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</si>
  <si>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</si>
  <si>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</si>
  <si>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</si>
  <si>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</si>
  <si>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</si>
  <si>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</si>
  <si>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</si>
  <si>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</si>
  <si>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</si>
  <si>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</si>
  <si>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</si>
  <si>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</si>
  <si>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</si>
  <si>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</si>
  <si>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</si>
  <si>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</si>
  <si>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</si>
  <si>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</si>
  <si>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</si>
  <si>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</si>
  <si>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</si>
  <si>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</si>
  <si>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</si>
  <si>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</si>
  <si>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</si>
  <si>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</si>
  <si>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</si>
  <si>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</si>
  <si>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</si>
  <si>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</si>
  <si>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</si>
  <si>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</si>
  <si>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</si>
  <si>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</si>
  <si>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</si>
  <si>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</si>
  <si>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</si>
  <si>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</si>
  <si>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</si>
  <si>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</si>
  <si>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</si>
  <si>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</si>
  <si>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</si>
  <si>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</si>
  <si>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</si>
  <si>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</si>
  <si>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</si>
  <si>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</si>
  <si>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</si>
  <si>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</si>
  <si>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</si>
  <si>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</si>
  <si>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</si>
  <si>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</si>
  <si>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</si>
  <si>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</si>
  <si>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</si>
  <si>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</si>
  <si>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</si>
  <si>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</si>
  <si>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</si>
  <si>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</si>
  <si>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</si>
  <si>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</si>
  <si>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</si>
  <si>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</si>
  <si>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</si>
  <si>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</si>
  <si>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</si>
  <si>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</si>
  <si>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</si>
  <si>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</si>
  <si>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</si>
  <si>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</si>
  <si>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</si>
  <si>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</si>
  <si>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</si>
  <si>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</si>
  <si>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</si>
  <si>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</si>
  <si>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</si>
  <si>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</si>
  <si>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</si>
  <si>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</si>
  <si>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</si>
  <si>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</si>
  <si>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</si>
  <si>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</si>
  <si>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</si>
  <si>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</si>
  <si>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</si>
  <si>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</si>
  <si>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</si>
  <si>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</si>
  <si>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</si>
  <si>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</si>
  <si>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</si>
  <si>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</si>
  <si>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</si>
  <si>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</si>
  <si>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</si>
  <si>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</si>
  <si>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</si>
  <si>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</si>
  <si>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</si>
  <si>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</si>
  <si>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</si>
  <si>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</si>
  <si>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</si>
  <si>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</si>
  <si>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</si>
  <si>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</si>
  <si>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</si>
  <si>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</si>
  <si>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</si>
  <si>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</si>
  <si>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</si>
  <si>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</si>
  <si>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</si>
  <si>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</si>
  <si>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</si>
  <si>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</si>
  <si>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</si>
  <si>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</si>
  <si>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</si>
  <si>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</si>
  <si>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</si>
  <si>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</si>
  <si>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</si>
  <si>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</si>
  <si>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</si>
  <si>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</si>
  <si>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</si>
  <si>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</si>
  <si>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</si>
  <si>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</si>
  <si>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</si>
  <si>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</si>
  <si>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</si>
  <si>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</si>
  <si>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</si>
  <si>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</si>
  <si>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</si>
  <si>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</si>
  <si>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</si>
  <si>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</si>
  <si>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</si>
  <si>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</si>
  <si>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</si>
  <si>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</si>
  <si>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</si>
  <si>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</si>
  <si>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</si>
  <si>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</si>
  <si>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</si>
  <si>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</si>
  <si>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</si>
  <si>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</si>
  <si>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</si>
  <si>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</si>
  <si>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</si>
  <si>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</si>
  <si>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</si>
  <si>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</si>
  <si>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</si>
  <si>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</si>
  <si>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</si>
  <si>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</si>
  <si>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</si>
  <si>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</si>
  <si>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</si>
  <si>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</si>
  <si>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</si>
  <si>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</si>
  <si>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</si>
  <si>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</si>
  <si>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</si>
  <si>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</si>
  <si>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</si>
  <si>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</si>
  <si>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</si>
  <si>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</si>
  <si>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</si>
  <si>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</si>
  <si>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</si>
  <si>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</si>
  <si>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</si>
  <si>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</si>
  <si>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</si>
  <si>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</si>
  <si>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</si>
  <si>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</si>
  <si>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</si>
  <si>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</si>
  <si>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</si>
  <si>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</si>
  <si>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</si>
  <si>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</si>
  <si>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</si>
  <si>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</si>
  <si>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</si>
  <si>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</si>
  <si>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</si>
  <si>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</si>
  <si>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</si>
  <si>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</si>
  <si>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</si>
  <si>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</si>
  <si>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</si>
  <si>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</si>
  <si>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</si>
  <si>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</si>
  <si>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</si>
  <si>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</si>
  <si>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</si>
  <si>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</si>
  <si>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</si>
  <si>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</si>
  <si>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</si>
  <si>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</si>
  <si>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</si>
  <si>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</si>
  <si>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</si>
  <si>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</si>
  <si>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</si>
  <si>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</si>
  <si>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</si>
  <si>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</si>
  <si>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</si>
  <si>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</si>
  <si>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</si>
  <si>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</si>
  <si>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</si>
  <si>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</si>
  <si>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</si>
  <si>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</si>
  <si>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</si>
  <si>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</si>
  <si>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</si>
  <si>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</si>
  <si>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</si>
  <si>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</si>
  <si>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</si>
  <si>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</si>
  <si>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</si>
  <si>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</si>
  <si>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</si>
  <si>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</si>
  <si>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</si>
  <si>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</si>
  <si>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</si>
  <si>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</si>
  <si>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</si>
  <si>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</si>
  <si>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</si>
  <si>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</si>
  <si>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</si>
  <si>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</si>
  <si>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</si>
  <si>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</si>
  <si>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</si>
  <si>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</si>
  <si>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</si>
  <si>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</si>
  <si>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</si>
  <si>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</si>
  <si>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</si>
  <si>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</si>
  <si>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</si>
  <si>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</si>
  <si>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</si>
  <si>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</si>
  <si>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</si>
  <si>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</si>
  <si>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</si>
  <si>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</si>
  <si>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</si>
  <si>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</si>
  <si>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</si>
  <si>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</si>
  <si>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</si>
  <si>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</si>
  <si>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</si>
  <si>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</si>
  <si>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</si>
  <si>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</si>
  <si>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</si>
  <si>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</si>
  <si>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</si>
  <si>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</si>
  <si>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</si>
  <si>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</si>
  <si>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</si>
  <si>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</si>
  <si>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</si>
  <si>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</si>
  <si>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</si>
  <si>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</si>
  <si>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</si>
  <si>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</si>
  <si>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</si>
  <si>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</si>
  <si>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</si>
  <si>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</si>
  <si>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</si>
  <si>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</si>
  <si>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</si>
  <si>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</si>
  <si>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</si>
  <si>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</si>
  <si>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</si>
  <si>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</si>
  <si>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</si>
  <si>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</si>
  <si>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</si>
  <si>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</si>
  <si>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</si>
  <si>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</si>
  <si>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</si>
  <si>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</si>
  <si>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</si>
  <si>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</si>
  <si>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</si>
  <si>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</si>
  <si>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</si>
  <si>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</si>
  <si>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</si>
  <si>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</si>
  <si>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</si>
  <si>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</si>
  <si>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</si>
  <si>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</si>
  <si>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</si>
  <si>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</si>
  <si>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</si>
  <si>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</si>
  <si>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</si>
  <si>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</si>
  <si>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</si>
  <si>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</si>
  <si>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</si>
  <si>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</si>
  <si>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</si>
  <si>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</si>
  <si>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</si>
  <si>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</si>
  <si>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</si>
  <si>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</si>
  <si>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</si>
  <si>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</si>
  <si>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</si>
  <si>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</si>
  <si>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</si>
  <si>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</si>
  <si>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</si>
  <si>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</si>
  <si>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</si>
  <si>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</si>
  <si>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</si>
  <si>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</si>
  <si>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</si>
  <si>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</si>
  <si>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</si>
  <si>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</si>
  <si>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</si>
  <si>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</si>
  <si>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</si>
  <si>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</si>
  <si>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</si>
  <si>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</si>
  <si>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</si>
  <si>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</si>
  <si>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</si>
  <si>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</si>
  <si>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</si>
  <si>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</si>
  <si>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</si>
  <si>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</si>
  <si>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</si>
  <si>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</si>
  <si>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</si>
  <si>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</si>
  <si>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</si>
  <si>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</si>
  <si>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</si>
  <si>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</si>
  <si>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</si>
  <si>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</si>
  <si>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</si>
  <si>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</si>
  <si>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</si>
  <si>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</si>
  <si>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</si>
  <si>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</si>
  <si>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</si>
  <si>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</si>
  <si>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</si>
  <si>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</si>
  <si>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</si>
  <si>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</si>
  <si>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</si>
  <si>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</si>
  <si>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</si>
  <si>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</si>
  <si>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</si>
  <si>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</si>
  <si>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</si>
  <si>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</si>
  <si>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</si>
  <si>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</si>
  <si>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</si>
  <si>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</si>
  <si>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</si>
  <si>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</si>
  <si>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</si>
  <si>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</si>
  <si>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</si>
  <si>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</si>
  <si>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</si>
  <si>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</si>
  <si>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</si>
  <si>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</si>
  <si>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</si>
  <si>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</si>
  <si>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</si>
  <si>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</si>
  <si>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</si>
  <si>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</si>
  <si>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</si>
  <si>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</si>
  <si>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</si>
  <si>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</si>
  <si>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</si>
  <si>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</si>
  <si>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</si>
  <si>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</si>
  <si>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</si>
  <si>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</si>
  <si>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</si>
  <si>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</si>
  <si>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</si>
  <si>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</si>
  <si>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</si>
  <si>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</si>
  <si>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</si>
  <si>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</si>
  <si>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</si>
  <si>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</si>
  <si>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</si>
  <si>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</si>
  <si>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</si>
  <si>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</si>
  <si>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</si>
  <si>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</si>
  <si>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</si>
  <si>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</si>
  <si>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</si>
  <si>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</si>
  <si>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</si>
  <si>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</si>
  <si>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</si>
  <si>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</si>
  <si>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</si>
  <si>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</si>
  <si>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</si>
  <si>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</si>
  <si>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</si>
  <si>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</si>
  <si>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</si>
  <si>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</si>
  <si>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</si>
  <si>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</si>
  <si>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</si>
  <si>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</si>
  <si>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</si>
  <si>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</si>
  <si>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</si>
  <si>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</si>
  <si>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</si>
  <si>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</si>
  <si>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</si>
  <si>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</si>
  <si>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</si>
  <si>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</si>
  <si>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</si>
  <si>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</si>
  <si>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</si>
  <si>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</si>
  <si>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</si>
  <si>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</si>
  <si>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</si>
  <si>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</si>
  <si>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</si>
  <si>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</si>
  <si>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</si>
  <si>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</si>
  <si>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</si>
  <si>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</si>
  <si>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</si>
  <si>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</si>
  <si>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</si>
  <si>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</si>
  <si>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</si>
  <si>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</si>
  <si>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</si>
  <si>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</si>
  <si>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</si>
  <si>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</si>
  <si>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</si>
  <si>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</si>
  <si>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</si>
  <si>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</si>
  <si>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</si>
  <si>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</si>
  <si>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</si>
  <si>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</si>
  <si>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</si>
  <si>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</si>
  <si>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</si>
  <si>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</si>
  <si>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</si>
  <si>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</si>
  <si>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</si>
  <si>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</si>
  <si>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</si>
  <si>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</si>
  <si>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</si>
  <si>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</si>
  <si>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</si>
  <si>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</si>
  <si>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</si>
  <si>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</si>
  <si>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</si>
  <si>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</si>
  <si>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</si>
  <si>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</si>
  <si>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</si>
  <si>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</si>
  <si>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</si>
  <si>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</si>
  <si>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</si>
  <si>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</si>
  <si>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</si>
  <si>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</si>
  <si>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</si>
  <si>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</si>
  <si>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</si>
  <si>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</si>
  <si>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</si>
  <si>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</si>
  <si>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</si>
  <si>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</si>
  <si>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</si>
  <si>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</si>
  <si>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</si>
  <si>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</si>
  <si>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</si>
  <si>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</si>
  <si>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</si>
  <si>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</si>
  <si>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</si>
  <si>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</si>
  <si>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</si>
  <si>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</si>
  <si>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</si>
  <si>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</si>
  <si>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</si>
  <si>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</si>
  <si>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</si>
  <si>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</si>
  <si>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</si>
  <si>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</si>
  <si>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</si>
  <si>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</si>
  <si>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</si>
  <si>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</si>
  <si>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</si>
  <si>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</si>
  <si>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</si>
  <si>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</si>
  <si>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</si>
  <si>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</si>
  <si>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</si>
  <si>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</si>
  <si>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</si>
  <si>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</si>
  <si>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</si>
  <si>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</si>
  <si>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</si>
  <si>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</si>
  <si>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</si>
  <si>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</si>
  <si>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</si>
  <si>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</si>
  <si>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</si>
  <si>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</si>
  <si>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</si>
  <si>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</si>
  <si>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</si>
  <si>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</si>
  <si>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</si>
  <si>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</si>
  <si>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</si>
  <si>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</si>
  <si>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</si>
  <si>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</si>
  <si>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</si>
  <si>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</si>
  <si>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</si>
  <si>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</si>
  <si>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</si>
  <si>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</si>
  <si>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</si>
  <si>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</si>
  <si>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</si>
  <si>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</si>
  <si>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</si>
  <si>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</si>
  <si>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</si>
  <si>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</si>
  <si>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</si>
  <si>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</si>
  <si>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</si>
  <si>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</si>
  <si>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</si>
  <si>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</si>
  <si>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</si>
  <si>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</si>
  <si>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</si>
  <si>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</si>
  <si>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</si>
  <si>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</si>
  <si>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</si>
  <si>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</si>
  <si>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</si>
  <si>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</si>
  <si>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</si>
  <si>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</si>
  <si>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</si>
  <si>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</si>
  <si>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</si>
  <si>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</si>
  <si>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</si>
  <si>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</si>
  <si>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</si>
  <si>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</si>
  <si>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</si>
  <si>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</si>
  <si>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</si>
  <si>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</si>
  <si>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</si>
  <si>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</si>
  <si>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</si>
  <si>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</si>
  <si>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</si>
  <si>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</si>
  <si>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</si>
  <si>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</si>
  <si>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</si>
  <si>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</si>
  <si>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</si>
  <si>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</si>
  <si>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</si>
  <si>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</si>
  <si>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</si>
  <si>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</si>
  <si>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</si>
  <si>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</si>
  <si>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</si>
  <si>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</si>
  <si>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</si>
  <si>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</si>
  <si>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</si>
  <si>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</si>
  <si>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</si>
  <si>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</si>
  <si>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</si>
  <si>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</si>
  <si>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</si>
  <si>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</si>
  <si>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</si>
  <si>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</si>
  <si>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</si>
  <si>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</si>
  <si>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</si>
  <si>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</si>
  <si>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</si>
  <si>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</si>
  <si>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</si>
  <si>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</si>
  <si>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</si>
  <si>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</si>
  <si>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</si>
  <si>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</si>
  <si>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</si>
  <si>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</si>
  <si>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</si>
  <si>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</si>
  <si>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</si>
  <si>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</si>
  <si>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</si>
  <si>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</si>
  <si>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</si>
  <si>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</si>
  <si>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</si>
  <si>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</si>
  <si>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</si>
  <si>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</si>
  <si>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</si>
  <si>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</si>
  <si>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</si>
  <si>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</si>
  <si>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</si>
  <si>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</si>
  <si>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</si>
  <si>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</si>
  <si>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</si>
  <si>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</si>
  <si>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</si>
  <si>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</si>
  <si>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</si>
  <si>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</si>
  <si>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</si>
  <si>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</si>
  <si>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</si>
  <si>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</si>
  <si>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</si>
  <si>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</si>
  <si>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</si>
  <si>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</si>
  <si>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</si>
  <si>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</si>
  <si>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</si>
  <si>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</si>
  <si>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</si>
  <si>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</si>
  <si>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</si>
  <si>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</si>
  <si>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</si>
  <si>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</si>
  <si>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</si>
  <si>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</si>
  <si>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</si>
  <si>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</si>
  <si>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</si>
  <si>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</si>
  <si>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</si>
  <si>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</si>
  <si>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</si>
  <si>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</si>
  <si>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</si>
  <si>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</si>
  <si>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</si>
  <si>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</si>
  <si>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</si>
  <si>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</si>
  <si>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</si>
  <si>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</si>
  <si>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</si>
  <si>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</si>
  <si>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</si>
  <si>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</si>
  <si>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</si>
  <si>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</si>
  <si>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</si>
  <si>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</si>
  <si>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</si>
  <si>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</si>
  <si>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</si>
  <si>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</si>
  <si>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</si>
  <si>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</si>
  <si>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</si>
  <si>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</si>
  <si>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</si>
  <si>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</si>
  <si>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</si>
  <si>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</si>
  <si>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</si>
  <si>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</si>
  <si>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</si>
  <si>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</si>
  <si>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</si>
  <si>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</si>
  <si>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</si>
  <si>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</si>
  <si>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</si>
  <si>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</si>
  <si>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</si>
  <si>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</si>
  <si>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</si>
  <si>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</si>
  <si>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</si>
  <si>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</si>
  <si>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</si>
  <si>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</si>
  <si>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</si>
  <si>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</si>
  <si>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</si>
  <si>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</si>
  <si>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</si>
  <si>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</si>
  <si>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</si>
  <si>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</si>
  <si>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</si>
  <si>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</si>
  <si>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</si>
  <si>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</si>
  <si>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</si>
  <si>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</si>
  <si>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</si>
  <si>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</si>
  <si>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</si>
  <si>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</si>
  <si>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</si>
  <si>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</si>
  <si>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</si>
  <si>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</si>
  <si>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</si>
  <si>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</si>
  <si>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</si>
  <si>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</si>
  <si>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</si>
  <si>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</si>
  <si>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</si>
  <si>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</si>
  <si>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</si>
  <si>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</si>
  <si>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</si>
  <si>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</si>
  <si>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</si>
  <si>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</si>
  <si>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</si>
  <si>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</si>
  <si>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</si>
  <si>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</si>
  <si>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</si>
  <si>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</si>
  <si>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</si>
  <si>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</si>
  <si>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</si>
  <si>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</si>
  <si>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</si>
  <si>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</si>
  <si>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</si>
  <si>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</si>
  <si>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</si>
  <si>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</si>
  <si>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</si>
  <si>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</si>
  <si>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</si>
  <si>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</si>
  <si>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</si>
  <si>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</si>
  <si>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</si>
  <si>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</si>
  <si>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</si>
  <si>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</si>
  <si>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</si>
  <si>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</si>
  <si>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</si>
  <si>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</si>
  <si>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</si>
  <si>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</si>
  <si>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</si>
  <si>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</si>
  <si>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</si>
  <si>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</si>
  <si>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</si>
  <si>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</si>
  <si>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</si>
  <si>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</si>
  <si>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</si>
  <si>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</si>
  <si>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</si>
  <si>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</si>
  <si>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</si>
  <si>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</si>
  <si>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</si>
  <si>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</si>
  <si>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</si>
  <si>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</si>
  <si>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</si>
  <si>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</si>
  <si>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</si>
  <si>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</si>
  <si>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</si>
  <si>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</si>
  <si>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</si>
  <si>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</si>
  <si>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</si>
  <si>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</si>
  <si>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</si>
  <si>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</si>
  <si>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</si>
  <si>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</si>
  <si>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</si>
  <si>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</si>
  <si>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</si>
  <si>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</si>
  <si>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</si>
  <si>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</si>
  <si>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</si>
  <si>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</si>
  <si>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</si>
  <si>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</si>
  <si>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</si>
  <si>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</si>
  <si>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</si>
  <si>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</si>
  <si>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</si>
  <si>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</si>
  <si>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</si>
  <si>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</si>
  <si>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</si>
  <si>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</si>
  <si>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</si>
  <si>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</si>
  <si>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</si>
  <si>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</si>
  <si>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</si>
  <si>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</si>
  <si>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</si>
  <si>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</si>
  <si>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</si>
  <si>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</si>
  <si>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</si>
  <si>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</si>
  <si>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</si>
  <si>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</si>
  <si>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</si>
  <si>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</si>
  <si>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</si>
  <si>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</si>
  <si>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</si>
  <si>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</si>
  <si>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</si>
  <si>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</si>
  <si>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</si>
  <si>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</si>
  <si>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</si>
  <si>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</si>
  <si>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</si>
  <si>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</si>
  <si>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</si>
  <si>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</si>
  <si>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</si>
  <si>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</si>
  <si>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</si>
  <si>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</si>
  <si>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</si>
  <si>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</si>
  <si>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</si>
  <si>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</si>
  <si>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</si>
  <si>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</si>
  <si>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</si>
  <si>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</si>
  <si>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</si>
  <si>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</si>
  <si>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</si>
  <si>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</si>
  <si>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</si>
  <si>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</si>
  <si>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</si>
  <si>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</si>
  <si>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</si>
  <si>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</si>
  <si>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</si>
  <si>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</si>
  <si>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</si>
  <si>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</si>
  <si>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</si>
  <si>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</si>
  <si>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</si>
  <si>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</si>
  <si>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</si>
  <si>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</si>
  <si>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</si>
  <si>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</si>
  <si>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</si>
  <si>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</si>
  <si>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</si>
  <si>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</si>
  <si>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</si>
  <si>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</si>
  <si>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</si>
  <si>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</si>
  <si>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</si>
  <si>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</si>
  <si>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</si>
  <si>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</si>
  <si>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</si>
  <si>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</si>
  <si>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</si>
  <si>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</si>
  <si>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</si>
  <si>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</si>
  <si>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</si>
  <si>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</si>
  <si>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</si>
  <si>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</si>
  <si>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</si>
  <si>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</si>
  <si>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</si>
  <si>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</si>
  <si>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</si>
  <si>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</si>
  <si>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</si>
  <si>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</si>
  <si>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</si>
  <si>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</si>
  <si>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</si>
  <si>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</si>
  <si>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</si>
  <si>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</si>
  <si>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</si>
  <si>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</si>
  <si>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</si>
  <si>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</si>
  <si>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</si>
  <si>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</si>
  <si>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</si>
  <si>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</si>
  <si>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</si>
  <si>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</si>
  <si>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</si>
  <si>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</si>
  <si>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</si>
  <si>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</si>
  <si>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</si>
  <si>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</si>
  <si>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</si>
  <si>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</si>
  <si>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</si>
  <si>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</si>
  <si>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</si>
  <si>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</si>
  <si>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</si>
  <si>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</si>
  <si>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</si>
  <si>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</si>
  <si>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</si>
  <si>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</si>
  <si>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</si>
  <si>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</si>
  <si>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</si>
  <si>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</si>
  <si>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</si>
  <si>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</si>
  <si>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</si>
  <si>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</si>
  <si>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</si>
  <si>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</si>
  <si>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</si>
  <si>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</si>
  <si>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</si>
  <si>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</si>
  <si>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</si>
  <si>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</si>
  <si>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</si>
  <si>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</si>
  <si>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</si>
  <si>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</si>
  <si>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</si>
  <si>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</si>
  <si>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</si>
  <si>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</si>
  <si>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</si>
  <si>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</si>
  <si>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</si>
  <si>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</si>
  <si>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</si>
  <si>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</si>
  <si>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</si>
  <si>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</si>
  <si>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</si>
  <si>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</si>
  <si>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</si>
  <si>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</si>
  <si>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</si>
  <si>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</si>
  <si>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</si>
  <si>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</si>
  <si>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</si>
  <si>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</si>
  <si>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</si>
  <si>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</si>
  <si>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</si>
  <si>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</si>
  <si>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</si>
  <si>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</si>
  <si>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</si>
  <si>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</si>
  <si>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</si>
  <si>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</si>
  <si>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</si>
  <si>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</si>
  <si>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</si>
  <si>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</si>
  <si>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</si>
  <si>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</si>
  <si>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</si>
  <si>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</si>
  <si>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</si>
  <si>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</si>
  <si>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</si>
  <si>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</si>
  <si>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</si>
  <si>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</si>
  <si>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</si>
  <si>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</si>
  <si>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</si>
  <si>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</si>
  <si>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</si>
  <si>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</si>
  <si>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</si>
  <si>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</si>
  <si>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</si>
  <si>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</si>
  <si>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</si>
  <si>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</si>
  <si>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</si>
  <si>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</si>
  <si>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</si>
  <si>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</si>
  <si>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</si>
  <si>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</si>
  <si>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</si>
  <si>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</si>
  <si>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</si>
  <si>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</si>
  <si>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</si>
  <si>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</si>
  <si>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</si>
  <si>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</si>
  <si>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</si>
  <si>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</si>
  <si>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</si>
  <si>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</si>
  <si>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</si>
  <si>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</si>
  <si>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</si>
  <si>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</si>
  <si>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</si>
  <si>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</si>
  <si>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</si>
  <si>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</si>
  <si>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</si>
  <si>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</si>
  <si>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</si>
  <si>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</si>
  <si>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</si>
  <si>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</si>
  <si>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</si>
  <si>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</si>
  <si>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</si>
  <si>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</si>
  <si>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</si>
  <si>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</si>
  <si>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</si>
  <si>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</si>
  <si>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</si>
  <si>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</si>
  <si>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</si>
  <si>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</si>
  <si>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</si>
  <si>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</si>
  <si>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</si>
  <si>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</si>
  <si>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</si>
  <si>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</si>
  <si>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</si>
  <si>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</si>
  <si>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</si>
  <si>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</si>
  <si>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</si>
  <si>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</si>
  <si>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</si>
  <si>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</si>
  <si>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</si>
  <si>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</si>
  <si>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</si>
  <si>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</si>
  <si>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</si>
  <si>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</si>
  <si>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</si>
  <si>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</si>
  <si>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</si>
  <si>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</si>
  <si>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</si>
  <si>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</si>
  <si>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</si>
  <si>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</si>
  <si>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</si>
  <si>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</si>
  <si>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</si>
  <si>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</si>
  <si>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</si>
  <si>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</si>
  <si>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</si>
  <si>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</si>
  <si>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</si>
  <si>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</si>
  <si>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</si>
  <si>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</si>
  <si>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</si>
  <si>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</si>
  <si>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</si>
  <si>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</si>
  <si>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</si>
  <si>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</si>
  <si>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</si>
  <si>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</si>
  <si>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</si>
  <si>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</si>
  <si>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</si>
  <si>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</si>
  <si>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</si>
  <si>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</si>
  <si>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</si>
  <si>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</si>
  <si>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</si>
  <si>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</si>
  <si>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</si>
  <si>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</si>
  <si>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</si>
  <si>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</si>
  <si>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</si>
  <si>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</si>
  <si>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</si>
  <si>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</si>
  <si>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</si>
  <si>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</si>
  <si>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</si>
  <si>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</si>
  <si>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</si>
  <si>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</si>
  <si>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</si>
  <si>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</si>
  <si>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</si>
  <si>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</si>
  <si>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</si>
  <si>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</si>
  <si>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</si>
  <si>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</si>
  <si>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</si>
  <si>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</si>
  <si>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</si>
  <si>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</si>
  <si>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</si>
  <si>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</si>
  <si>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</si>
  <si>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</si>
  <si>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</si>
  <si>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</si>
  <si>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</si>
  <si>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</si>
  <si>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</si>
  <si>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</si>
  <si>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</si>
  <si>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</si>
  <si>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</si>
  <si>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</si>
  <si>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</si>
  <si>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</si>
  <si>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</si>
  <si>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</si>
  <si>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</si>
  <si>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</si>
  <si>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</si>
  <si>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</si>
  <si>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</si>
  <si>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</si>
  <si>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</si>
  <si>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</si>
  <si>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</si>
  <si>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</si>
  <si>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</si>
  <si>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</si>
  <si>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</si>
  <si>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</si>
  <si>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</si>
  <si>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</si>
  <si>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</si>
  <si>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</si>
  <si>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</si>
  <si>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</si>
  <si>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</si>
  <si>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</si>
  <si>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</si>
  <si>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</si>
  <si>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</si>
  <si>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</si>
  <si>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</si>
  <si>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</si>
  <si>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</si>
  <si>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</si>
  <si>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</si>
  <si>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</si>
  <si>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</si>
  <si>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</si>
  <si>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</si>
  <si>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</si>
  <si>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</si>
  <si>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</si>
  <si>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</si>
  <si>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</si>
  <si>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</si>
  <si>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</si>
  <si>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</si>
  <si>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</si>
  <si>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</si>
  <si>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</si>
  <si>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</si>
  <si>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</si>
  <si>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</si>
  <si>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</si>
  <si>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</si>
  <si>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</si>
  <si>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</si>
  <si>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</si>
  <si>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</si>
  <si>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</si>
  <si>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</si>
  <si>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</si>
  <si>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</si>
  <si>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</si>
  <si>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</si>
  <si>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</si>
  <si>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</si>
  <si>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</si>
  <si>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</si>
  <si>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</si>
  <si>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</si>
  <si>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</si>
  <si>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</si>
  <si>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</si>
  <si>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</si>
  <si>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</si>
  <si>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</si>
  <si>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</si>
  <si>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</si>
  <si>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</si>
  <si>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</si>
  <si>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</si>
  <si>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</si>
  <si>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</si>
  <si>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</si>
  <si>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</si>
  <si>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</si>
  <si>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</si>
  <si>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</si>
  <si>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</si>
  <si>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</si>
  <si>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</si>
  <si>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</si>
  <si>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</si>
  <si>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</si>
  <si>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</si>
  <si>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</si>
  <si>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</si>
  <si>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</si>
  <si>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</si>
  <si>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</si>
  <si>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</si>
  <si>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</si>
  <si>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</si>
  <si>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</si>
  <si>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</si>
  <si>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</si>
  <si>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</si>
  <si>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</si>
  <si>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</si>
  <si>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</si>
  <si>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</si>
  <si>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</si>
  <si>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</si>
  <si>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</si>
  <si>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</si>
  <si>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</si>
  <si>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</si>
  <si>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</si>
  <si>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</si>
  <si>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</si>
  <si>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</si>
  <si>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</si>
  <si>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</si>
  <si>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</si>
  <si>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</si>
  <si>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</si>
  <si>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</si>
  <si>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</si>
  <si>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</si>
  <si>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</si>
  <si>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</si>
  <si>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</si>
  <si>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</si>
  <si>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</si>
  <si>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</si>
  <si>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</si>
  <si>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</si>
  <si>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</si>
  <si>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</si>
  <si>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</si>
  <si>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</si>
  <si>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</si>
  <si>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</si>
  <si>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</si>
  <si>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</si>
  <si>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</si>
  <si>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</si>
  <si>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</si>
  <si>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</si>
  <si>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</si>
  <si>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</si>
  <si>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</si>
  <si>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</si>
  <si>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</si>
  <si>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</si>
  <si>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</si>
  <si>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</si>
  <si>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</si>
  <si>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</si>
  <si>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</si>
  <si>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</si>
  <si>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</si>
  <si>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</si>
  <si>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</si>
  <si>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</si>
  <si>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</si>
  <si>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</si>
  <si>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</si>
  <si>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</si>
  <si>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</si>
  <si>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</si>
  <si>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</si>
  <si>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</si>
  <si>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</si>
  <si>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</si>
  <si>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</si>
  <si>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</si>
  <si>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</si>
  <si>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</si>
  <si>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</si>
  <si>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</si>
  <si>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</si>
  <si>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</si>
  <si>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</si>
  <si>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</si>
  <si>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</si>
  <si>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</si>
  <si>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</si>
  <si>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</si>
  <si>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</si>
  <si>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</si>
  <si>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</si>
  <si>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</si>
  <si>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</si>
  <si>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</si>
  <si>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</si>
  <si>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</si>
  <si>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</si>
  <si>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</si>
  <si>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</si>
  <si>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</si>
  <si>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</si>
  <si>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</si>
  <si>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</si>
  <si>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</si>
  <si>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</si>
  <si>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</si>
  <si>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</si>
  <si>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</si>
  <si>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</si>
  <si>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</si>
  <si>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</si>
  <si>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</si>
  <si>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</si>
  <si>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</si>
  <si>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</si>
  <si>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</si>
  <si>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</si>
  <si>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</si>
  <si>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</si>
  <si>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</si>
  <si>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</si>
  <si>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</si>
  <si>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</si>
  <si>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</si>
  <si>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</si>
  <si>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</si>
  <si>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</si>
  <si>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</si>
  <si>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</si>
  <si>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</si>
  <si>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</si>
  <si>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</si>
  <si>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</si>
  <si>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</si>
  <si>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</si>
  <si>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</si>
  <si>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</si>
  <si>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</si>
  <si>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</si>
  <si>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</si>
  <si>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</si>
  <si>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</si>
  <si>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</si>
  <si>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</si>
  <si>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</si>
  <si>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</si>
  <si>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</si>
  <si>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</si>
  <si>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</si>
  <si>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</si>
  <si>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</si>
  <si>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</si>
  <si>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</si>
  <si>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</si>
  <si>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</si>
  <si>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</si>
  <si>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</si>
  <si>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</si>
  <si>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</si>
  <si>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</si>
  <si>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</si>
  <si>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</si>
  <si>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</si>
  <si>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</si>
  <si>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</si>
  <si>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</si>
  <si>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</si>
  <si>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</si>
  <si>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</si>
  <si>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</si>
  <si>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</si>
  <si>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</si>
  <si>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</si>
  <si>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</si>
  <si>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</si>
  <si>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</si>
  <si>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</si>
  <si>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</si>
  <si>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</si>
  <si>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</si>
  <si>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</si>
  <si>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</si>
  <si>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</si>
  <si>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</si>
  <si>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</si>
  <si>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</si>
  <si>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</si>
  <si>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</si>
  <si>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</si>
  <si>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</si>
  <si>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</si>
  <si>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</si>
  <si>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</si>
  <si>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</si>
  <si>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</si>
  <si>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</si>
  <si>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</si>
  <si>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</si>
  <si>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</si>
  <si>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</si>
  <si>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</si>
  <si>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</si>
  <si>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</si>
  <si>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</si>
  <si>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</si>
  <si>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</si>
  <si>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</si>
  <si>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</si>
  <si>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</si>
  <si>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</si>
  <si>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</si>
  <si>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</si>
  <si>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</si>
  <si>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</si>
  <si>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</si>
  <si>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</si>
  <si>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</si>
  <si>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</si>
  <si>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</si>
  <si>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</si>
  <si>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</si>
  <si>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</si>
  <si>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</si>
  <si>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</si>
  <si>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</si>
  <si>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</si>
  <si>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</si>
  <si>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</si>
  <si>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</si>
  <si>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</si>
  <si>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</si>
  <si>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</si>
  <si>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</si>
  <si>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</si>
  <si>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</si>
  <si>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</si>
  <si>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</si>
  <si>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</si>
  <si>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</si>
  <si>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</si>
  <si>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</si>
  <si>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</si>
  <si>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</si>
  <si>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</si>
  <si>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</si>
  <si>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</si>
  <si>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</si>
  <si>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</si>
  <si>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</si>
  <si>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</si>
  <si>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</si>
  <si>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</si>
  <si>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</si>
  <si>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</si>
  <si>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</si>
  <si>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</si>
  <si>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</si>
  <si>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</si>
  <si>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</si>
  <si>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</si>
  <si>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</si>
  <si>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</si>
  <si>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</si>
  <si>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</si>
  <si>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</si>
  <si>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</si>
  <si>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</si>
  <si>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</si>
  <si>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</si>
  <si>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</si>
  <si>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</si>
  <si>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</si>
  <si>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</si>
  <si>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</si>
  <si>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</si>
  <si>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</si>
  <si>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</si>
  <si>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</si>
  <si>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</si>
  <si>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</si>
  <si>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</si>
  <si>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</si>
  <si>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</si>
  <si>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</si>
  <si>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</si>
  <si>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</si>
  <si>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</si>
  <si>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</si>
  <si>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</si>
  <si>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</si>
  <si>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</si>
  <si>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</si>
  <si>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</si>
  <si>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</si>
  <si>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</si>
  <si>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</si>
  <si>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</si>
  <si>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</si>
  <si>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</si>
  <si>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</si>
  <si>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</si>
  <si>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</si>
  <si>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</si>
  <si>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</si>
  <si>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</si>
  <si>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</si>
  <si>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</si>
  <si>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</si>
  <si>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</si>
  <si>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</si>
  <si>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</si>
  <si>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</si>
  <si>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</si>
  <si>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</si>
  <si>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</si>
  <si>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</si>
  <si>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</si>
  <si>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</si>
  <si>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</si>
  <si>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</si>
  <si>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</si>
  <si>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</si>
  <si>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</si>
  <si>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</si>
  <si>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</si>
  <si>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</si>
  <si>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</si>
  <si>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</si>
  <si>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</si>
  <si>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</si>
  <si>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</si>
  <si>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</si>
  <si>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</si>
  <si>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</si>
  <si>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</si>
  <si>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</si>
  <si>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</si>
  <si>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</si>
  <si>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</si>
  <si>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</si>
  <si>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</si>
  <si>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</si>
  <si>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</si>
  <si>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</si>
  <si>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</si>
  <si>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</si>
  <si>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</si>
  <si>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</si>
  <si>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</si>
  <si>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</si>
  <si>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</si>
  <si>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</si>
  <si>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</si>
  <si>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</si>
  <si>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</si>
  <si>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</si>
  <si>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</si>
  <si>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</si>
  <si>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</si>
  <si>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</si>
  <si>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</si>
  <si>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</si>
  <si>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</si>
  <si>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</si>
  <si>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</si>
  <si>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</si>
  <si>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</si>
  <si>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</si>
  <si>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</si>
  <si>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</si>
  <si>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</si>
  <si>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</si>
  <si>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</si>
  <si>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</si>
  <si>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</si>
  <si>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</si>
  <si>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</si>
  <si>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</si>
  <si>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</si>
  <si>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</si>
  <si>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</si>
  <si>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</si>
  <si>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</si>
  <si>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</si>
  <si>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</si>
  <si>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</si>
  <si>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</si>
  <si>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</si>
  <si>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</si>
  <si>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</si>
  <si>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</si>
  <si>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</si>
  <si>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</si>
  <si>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</si>
  <si>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</si>
  <si>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</si>
  <si>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</si>
  <si>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</si>
  <si>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</si>
  <si>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</si>
  <si>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</si>
  <si>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</si>
  <si>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</si>
  <si>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</si>
  <si>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</si>
  <si>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</si>
  <si>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</si>
  <si>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</si>
  <si>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</si>
  <si>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</si>
  <si>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</si>
  <si>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</si>
  <si>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</si>
  <si>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</si>
  <si>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</si>
  <si>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</si>
  <si>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</si>
  <si>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</si>
  <si>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</si>
  <si>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</si>
  <si>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</si>
  <si>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</si>
  <si>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</si>
  <si>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</si>
  <si>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</si>
  <si>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</si>
  <si>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</si>
  <si>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</si>
  <si>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</si>
  <si>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</si>
  <si>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</si>
  <si>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</si>
  <si>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</si>
  <si>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</si>
  <si>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</si>
  <si>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</si>
  <si>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</si>
  <si>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</si>
  <si>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</si>
  <si>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</si>
  <si>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</si>
  <si>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</si>
  <si>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</si>
  <si>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</si>
  <si>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</si>
  <si>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</si>
  <si>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</si>
  <si>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</si>
  <si>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</si>
  <si>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</si>
  <si>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</si>
  <si>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</si>
  <si>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</si>
  <si>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</si>
  <si>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</si>
  <si>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</si>
  <si>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</si>
  <si>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</si>
  <si>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</si>
  <si>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</si>
  <si>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</si>
  <si>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</si>
  <si>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</si>
  <si>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</si>
  <si>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</si>
  <si>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</si>
  <si>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</si>
  <si>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</si>
  <si>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</si>
  <si>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</si>
  <si>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</si>
  <si>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</si>
  <si>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</si>
  <si>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</si>
  <si>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</si>
  <si>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</si>
  <si>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</si>
  <si>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</si>
  <si>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</si>
  <si>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</si>
  <si>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</si>
  <si>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</si>
  <si>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</si>
  <si>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</si>
  <si>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</si>
  <si>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</si>
  <si>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</si>
  <si>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</si>
  <si>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</si>
  <si>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</si>
  <si>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</si>
  <si>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</si>
  <si>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</si>
  <si>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</si>
  <si>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</si>
  <si>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</si>
  <si>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</si>
  <si>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</si>
  <si>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</si>
  <si>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</si>
  <si>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</si>
  <si>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</si>
  <si>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</si>
  <si>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</si>
  <si>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</si>
  <si>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</si>
  <si>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</si>
  <si>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</si>
  <si>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</si>
  <si>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</si>
  <si>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</si>
  <si>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</si>
  <si>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</si>
  <si>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</si>
  <si>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</si>
  <si>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</si>
  <si>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</si>
  <si>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</si>
  <si>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</si>
  <si>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</si>
  <si>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</si>
  <si>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</si>
  <si>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</si>
  <si>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</si>
  <si>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</si>
  <si>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</si>
  <si>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</si>
  <si>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</si>
  <si>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</si>
  <si>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</si>
  <si>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</si>
  <si>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</si>
  <si>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</si>
  <si>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</si>
  <si>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</si>
  <si>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</si>
  <si>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</si>
  <si>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</si>
  <si>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</si>
  <si>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</si>
  <si>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</si>
  <si>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</si>
  <si>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</si>
  <si>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</si>
  <si>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</si>
  <si>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</si>
  <si>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</si>
  <si>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</si>
  <si>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</si>
  <si>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</si>
  <si>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</si>
  <si>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</si>
  <si>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</si>
  <si>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</si>
  <si>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</si>
  <si>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</si>
  <si>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</si>
  <si>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</si>
  <si>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</si>
  <si>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</si>
  <si>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</si>
  <si>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</si>
  <si>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</si>
  <si>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</si>
  <si>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</si>
  <si>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</si>
  <si>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</si>
  <si>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</si>
  <si>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</si>
  <si>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</si>
  <si>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</si>
  <si>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</si>
  <si>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</si>
  <si>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</si>
  <si>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</si>
  <si>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</si>
  <si>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</si>
  <si>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</si>
  <si>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</si>
  <si>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</si>
  <si>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</si>
  <si>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</si>
  <si>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</si>
  <si>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</si>
  <si>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</si>
  <si>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</si>
  <si>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</si>
  <si>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</si>
  <si>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</si>
  <si>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</si>
  <si>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</si>
  <si>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</si>
  <si>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</si>
  <si>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</si>
  <si>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</si>
  <si>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</si>
  <si>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</si>
  <si>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</si>
  <si>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</si>
  <si>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</si>
  <si>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</si>
  <si>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</si>
  <si>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</si>
  <si>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</si>
  <si>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</si>
  <si>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</si>
  <si>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</si>
  <si>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</si>
  <si>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</si>
  <si>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</si>
  <si>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</si>
  <si>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</si>
  <si>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</si>
  <si>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</si>
  <si>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</si>
  <si>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</si>
  <si>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</si>
  <si>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</si>
  <si>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</si>
  <si>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</si>
  <si>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</si>
  <si>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</si>
  <si>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</si>
  <si>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</si>
  <si>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</si>
  <si>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</si>
  <si>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</si>
  <si>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</si>
  <si>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</si>
  <si>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</si>
  <si>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</si>
  <si>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</si>
  <si>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</si>
  <si>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</si>
  <si>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</si>
  <si>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</si>
  <si>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</si>
  <si>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</si>
  <si>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</si>
  <si>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</si>
  <si>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</si>
  <si>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</si>
  <si>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</si>
  <si>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</si>
  <si>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</si>
  <si>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</si>
  <si>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</si>
  <si>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</si>
  <si>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</si>
  <si>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</si>
  <si>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</si>
  <si>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</si>
  <si>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</si>
  <si>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</si>
  <si>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</si>
  <si>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</si>
  <si>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</si>
  <si>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</si>
  <si>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</si>
  <si>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</si>
  <si>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</si>
  <si>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</si>
  <si>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</si>
  <si>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</si>
  <si>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</si>
  <si>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</si>
  <si>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</si>
  <si>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</si>
  <si>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</si>
  <si>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</si>
  <si>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</si>
  <si>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</si>
  <si>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</si>
  <si>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</si>
  <si>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</si>
  <si>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</si>
  <si>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</si>
  <si>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</si>
  <si>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</si>
  <si>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</si>
  <si>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</si>
  <si>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</si>
  <si>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</si>
  <si>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</si>
  <si>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</si>
  <si>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</si>
  <si>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</si>
  <si>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</si>
  <si>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</si>
  <si>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</si>
  <si>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</si>
  <si>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</si>
  <si>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</si>
  <si>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</si>
  <si>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</si>
  <si>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</si>
  <si>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</si>
  <si>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</si>
  <si>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</si>
  <si>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</si>
  <si>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</si>
  <si>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</si>
  <si>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</si>
  <si>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</si>
  <si>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</si>
  <si>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</si>
  <si>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</si>
  <si>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</si>
  <si>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</si>
  <si>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</si>
  <si>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</si>
  <si>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</si>
  <si>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</si>
  <si>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</si>
  <si>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</si>
  <si>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</si>
  <si>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</si>
  <si>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</si>
  <si>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</si>
  <si>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</si>
  <si>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</si>
  <si>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</si>
  <si>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</si>
  <si>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</si>
  <si>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</si>
  <si>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</si>
  <si>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</si>
  <si>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</si>
  <si>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</si>
  <si>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</si>
  <si>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</si>
  <si>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</si>
  <si>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</si>
  <si>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</si>
  <si>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</si>
  <si>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</si>
  <si>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</si>
  <si>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</si>
  <si>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</si>
  <si>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</si>
  <si>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</si>
  <si>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</si>
  <si>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</si>
  <si>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</si>
  <si>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</si>
  <si>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</si>
  <si>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</si>
  <si>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</si>
  <si>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</si>
  <si>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</si>
  <si>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</si>
  <si>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</si>
  <si>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</si>
  <si>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</si>
  <si>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</si>
  <si>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</si>
  <si>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</si>
  <si>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</si>
  <si>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</si>
  <si>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</si>
  <si>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</si>
  <si>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</si>
  <si>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</si>
  <si>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</si>
  <si>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</si>
  <si>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</si>
  <si>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</si>
  <si>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</si>
  <si>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</si>
  <si>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</si>
  <si>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</si>
  <si>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</si>
  <si>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</si>
  <si>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</si>
  <si>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</si>
  <si>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</si>
  <si>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</si>
  <si>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</si>
  <si>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</si>
  <si>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</si>
  <si>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</si>
  <si>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</si>
  <si>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</si>
  <si>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</si>
  <si>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</si>
  <si>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</si>
  <si>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</si>
  <si>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</si>
  <si>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</si>
  <si>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</si>
  <si>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</si>
  <si>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</si>
  <si>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</si>
  <si>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</si>
  <si>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</si>
  <si>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</si>
  <si>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</si>
  <si>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</si>
  <si>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</si>
  <si>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</si>
  <si>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</si>
  <si>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</si>
  <si>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</si>
  <si>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</si>
  <si>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</si>
  <si>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</si>
  <si>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</si>
  <si>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</si>
  <si>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</si>
  <si>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</si>
  <si>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</si>
  <si>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</si>
  <si>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</si>
  <si>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</si>
  <si>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</si>
  <si>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</si>
  <si>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</si>
  <si>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</si>
  <si>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</si>
  <si>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</si>
  <si>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</si>
  <si>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</si>
  <si>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</si>
  <si>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</si>
  <si>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</si>
  <si>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</si>
  <si>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</si>
  <si>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</si>
  <si>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</si>
  <si>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</si>
  <si>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</si>
  <si>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</si>
  <si>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</si>
  <si>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</si>
  <si>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</si>
  <si>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</si>
  <si>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</si>
  <si>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</si>
  <si>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</si>
  <si>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</si>
  <si>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</si>
  <si>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</si>
  <si>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</si>
  <si>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</si>
  <si>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</si>
  <si>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</si>
  <si>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</si>
  <si>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</si>
  <si>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</si>
  <si>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</si>
  <si>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</si>
  <si>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</si>
  <si>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</si>
  <si>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</si>
  <si>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</si>
  <si>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</si>
  <si>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</si>
  <si>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</si>
  <si>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</si>
  <si>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</si>
  <si>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</si>
  <si>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</si>
  <si>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</si>
  <si>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</si>
  <si>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</si>
  <si>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</si>
  <si>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</si>
  <si>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</si>
  <si>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</si>
  <si>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</si>
  <si>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</si>
  <si>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</si>
  <si>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</si>
  <si>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</si>
  <si>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</si>
  <si>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</si>
  <si>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</si>
  <si>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</si>
  <si>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</si>
  <si>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</si>
  <si>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</si>
  <si>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</si>
  <si>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</si>
  <si>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</si>
  <si>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</si>
  <si>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</si>
  <si>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</si>
  <si>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</si>
  <si>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</si>
  <si>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</si>
  <si>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</si>
  <si>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</si>
  <si>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</si>
  <si>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</si>
  <si>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</si>
  <si>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</si>
  <si>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</si>
  <si>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</si>
  <si>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</si>
  <si>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</si>
  <si>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</si>
  <si>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</si>
  <si>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</si>
  <si>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</si>
  <si>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</si>
  <si>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</si>
  <si>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</si>
  <si>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</si>
  <si>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</si>
  <si>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</si>
  <si>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</si>
  <si>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</si>
  <si>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</si>
  <si>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</si>
  <si>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</si>
  <si>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</si>
  <si>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</si>
  <si>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</si>
  <si>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</si>
  <si>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</si>
  <si>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</si>
  <si>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</si>
  <si>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</si>
  <si>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</si>
  <si>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</si>
  <si>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</si>
  <si>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</si>
  <si>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</si>
  <si>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</si>
  <si>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</si>
  <si>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</si>
  <si>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</si>
  <si>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</si>
  <si>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</si>
  <si>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</si>
  <si>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</si>
  <si>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</si>
  <si>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</si>
  <si>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</si>
  <si>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</si>
  <si>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</si>
  <si>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</si>
  <si>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</si>
  <si>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</si>
  <si>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</si>
  <si>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</si>
  <si>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</si>
  <si>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</si>
  <si>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</si>
  <si>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</si>
  <si>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</si>
  <si>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</si>
  <si>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</si>
  <si>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</si>
  <si>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</si>
  <si>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</si>
  <si>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</si>
  <si>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</si>
  <si>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</si>
  <si>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</si>
  <si>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</si>
  <si>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</si>
  <si>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</si>
  <si>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</si>
  <si>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</si>
  <si>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</si>
  <si>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</si>
  <si>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</si>
  <si>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</si>
  <si>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</si>
  <si>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</si>
  <si>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</si>
  <si>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</si>
  <si>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</si>
  <si>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</si>
  <si>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</si>
  <si>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</si>
  <si>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</si>
  <si>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</si>
  <si>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</si>
  <si>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</si>
  <si>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</si>
  <si>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</si>
  <si>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</si>
  <si>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</si>
  <si>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</si>
  <si>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</si>
  <si>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</si>
  <si>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</si>
  <si>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</si>
  <si>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</si>
  <si>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</si>
  <si>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</si>
  <si>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</si>
  <si>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</si>
  <si>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</si>
  <si>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</si>
  <si>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</si>
  <si>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</si>
  <si>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</si>
  <si>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</si>
  <si>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</si>
  <si>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</si>
  <si>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</si>
  <si>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</si>
  <si>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</si>
  <si>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</si>
  <si>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</si>
  <si>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</si>
  <si>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</si>
  <si>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</si>
  <si>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</si>
  <si>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</si>
  <si>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</si>
  <si>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</si>
  <si>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</si>
  <si>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</si>
  <si>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</si>
  <si>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</si>
  <si>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</si>
  <si>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</si>
  <si>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</si>
  <si>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</si>
  <si>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</si>
  <si>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</si>
  <si>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</si>
  <si>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</si>
  <si>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</si>
  <si>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</si>
  <si>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</si>
  <si>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</si>
  <si>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</si>
  <si>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</si>
  <si>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</si>
  <si>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</si>
  <si>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</si>
  <si>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</si>
  <si>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</si>
  <si>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</si>
  <si>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</si>
  <si>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</si>
  <si>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</si>
  <si>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</si>
  <si>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</si>
  <si>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</si>
  <si>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</si>
  <si>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</si>
  <si>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</si>
  <si>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</si>
  <si>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</si>
  <si>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</si>
  <si>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</si>
  <si>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</si>
  <si>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</si>
  <si>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</si>
  <si>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</si>
  <si>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</si>
  <si>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</si>
  <si>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</si>
  <si>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</si>
  <si>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</si>
  <si>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</si>
  <si>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</si>
  <si>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</si>
  <si>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</si>
  <si>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</si>
  <si>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</si>
  <si>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</si>
  <si>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</si>
  <si>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</si>
  <si>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</si>
  <si>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</si>
  <si>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</si>
  <si>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</si>
  <si>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</si>
  <si>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</si>
  <si>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</si>
  <si>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</si>
  <si>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</si>
  <si>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</si>
  <si>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</si>
  <si>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</si>
  <si>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</si>
  <si>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</si>
  <si>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</si>
  <si>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</si>
  <si>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</si>
  <si>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</si>
  <si>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</si>
  <si>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</si>
  <si>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</si>
  <si>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</si>
  <si>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</si>
  <si>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</si>
  <si>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</si>
  <si>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</si>
  <si>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</si>
  <si>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</si>
  <si>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</si>
  <si>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</si>
  <si>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</si>
  <si>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</si>
  <si>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</si>
  <si>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</si>
  <si>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</si>
  <si>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</si>
  <si>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</si>
  <si>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</si>
  <si>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</si>
  <si>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</si>
  <si>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</si>
  <si>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</si>
  <si>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</si>
  <si>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</si>
  <si>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</si>
  <si>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</si>
  <si>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</si>
  <si>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</si>
  <si>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</si>
  <si>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</si>
  <si>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</si>
  <si>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</si>
  <si>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</si>
  <si>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</si>
  <si>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</si>
  <si>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</si>
  <si>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</si>
  <si>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</si>
  <si>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</si>
  <si>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</si>
  <si>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</si>
  <si>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</si>
  <si>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</si>
  <si>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</si>
  <si>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</si>
  <si>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</si>
  <si>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</si>
  <si>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</si>
  <si>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</si>
  <si>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</si>
  <si>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</si>
  <si>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</si>
  <si>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</si>
  <si>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</si>
  <si>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</si>
  <si>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</si>
  <si>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</si>
  <si>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</si>
  <si>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</si>
  <si>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</si>
  <si>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</si>
  <si>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</si>
  <si>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</si>
  <si>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</si>
  <si>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</si>
  <si>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</si>
  <si>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</si>
  <si>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</si>
  <si>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</si>
  <si>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</si>
  <si>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</si>
  <si>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</si>
  <si>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</si>
  <si>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</si>
  <si>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</si>
  <si>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</si>
  <si>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</si>
  <si>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</si>
  <si>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</si>
  <si>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</si>
  <si>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</si>
  <si>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</si>
  <si>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</si>
  <si>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</si>
  <si>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</si>
  <si>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</si>
  <si>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</si>
  <si>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</si>
  <si>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</si>
  <si>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</si>
  <si>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</si>
  <si>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</si>
  <si>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</si>
  <si>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</si>
  <si>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</si>
  <si>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</si>
  <si>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</si>
  <si>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</si>
  <si>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</si>
  <si>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</si>
  <si>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</si>
  <si>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</si>
  <si>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</si>
  <si>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</si>
  <si>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</si>
  <si>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</si>
  <si>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</si>
  <si>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</si>
  <si>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</si>
  <si>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</si>
  <si>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</si>
  <si>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</si>
  <si>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</si>
  <si>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</si>
  <si>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</si>
  <si>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</si>
  <si>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</si>
  <si>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</si>
  <si>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</si>
  <si>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</si>
  <si>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</si>
  <si>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</si>
  <si>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</si>
  <si>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</si>
  <si>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</si>
  <si>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</si>
  <si>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</si>
  <si>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</si>
  <si>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</si>
  <si>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</si>
  <si>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</si>
  <si>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</si>
  <si>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</si>
  <si>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</si>
  <si>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</si>
  <si>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</si>
  <si>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</si>
  <si>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</si>
  <si>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</si>
  <si>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</si>
  <si>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</si>
  <si>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</si>
  <si>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</si>
  <si>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</si>
  <si>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</si>
  <si>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</si>
  <si>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</si>
  <si>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</si>
  <si>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</si>
  <si>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</si>
  <si>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</si>
  <si>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</si>
  <si>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</si>
  <si>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</si>
  <si>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</si>
  <si>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</si>
  <si>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</si>
  <si>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</si>
  <si>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</si>
  <si>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</si>
  <si>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</si>
  <si>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</si>
  <si>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</si>
  <si>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</si>
  <si>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</si>
  <si>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</si>
  <si>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</si>
  <si>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</si>
  <si>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</si>
  <si>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</si>
  <si>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</si>
  <si>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</si>
  <si>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</si>
  <si>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</si>
  <si>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</si>
  <si>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</si>
  <si>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</si>
  <si>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</si>
  <si>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</si>
  <si>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</si>
  <si>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</si>
  <si>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</si>
  <si>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</si>
  <si>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</si>
  <si>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</si>
  <si>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</si>
  <si>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</si>
  <si>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</si>
  <si>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</si>
  <si>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</si>
  <si>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</si>
  <si>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</si>
  <si>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</si>
  <si>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</si>
  <si>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</si>
  <si>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</si>
  <si>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</si>
  <si>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</si>
  <si>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</si>
  <si>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</si>
  <si>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</si>
  <si>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</si>
  <si>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</si>
  <si>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</si>
  <si>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</si>
  <si>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</si>
  <si>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</si>
  <si>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</si>
  <si>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</si>
  <si>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</si>
  <si>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</si>
  <si>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</si>
  <si>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</si>
  <si>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</si>
  <si>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</si>
  <si>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</si>
  <si>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</si>
  <si>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</si>
  <si>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</si>
  <si>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</si>
  <si>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</si>
  <si>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</si>
  <si>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</si>
  <si>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</si>
  <si>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</si>
  <si>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</si>
  <si>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</si>
  <si>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</si>
  <si>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</si>
  <si>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</si>
  <si>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</si>
  <si>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</si>
  <si>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</si>
  <si>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</si>
  <si>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</si>
  <si>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</si>
  <si>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</si>
  <si>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</si>
  <si>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</si>
  <si>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</si>
  <si>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</si>
  <si>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</si>
  <si>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</si>
  <si>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</si>
  <si>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</si>
  <si>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</si>
  <si>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</si>
  <si>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</si>
  <si>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</si>
  <si>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</si>
  <si>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</si>
  <si>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</si>
  <si>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</si>
  <si>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</si>
  <si>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</si>
  <si>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</si>
  <si>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</si>
  <si>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</si>
  <si>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</si>
  <si>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</si>
  <si>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</si>
  <si>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</si>
  <si>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</si>
  <si>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</si>
  <si>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</si>
  <si>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</si>
  <si>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</si>
  <si>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</si>
  <si>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</si>
  <si>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</si>
  <si>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</si>
  <si>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</si>
  <si>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</si>
  <si>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</si>
  <si>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</si>
  <si>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</si>
  <si>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</si>
  <si>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</si>
  <si>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</si>
  <si>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</si>
  <si>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</si>
  <si>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</si>
  <si>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</si>
  <si>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</si>
  <si>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</si>
  <si>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</si>
  <si>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</si>
  <si>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</si>
  <si>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</si>
  <si>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</si>
  <si>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</si>
  <si>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</si>
  <si>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</si>
  <si>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</si>
  <si>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</si>
  <si>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</si>
  <si>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</si>
  <si>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</si>
  <si>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</si>
  <si>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</si>
  <si>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</si>
  <si>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</si>
  <si>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</si>
  <si>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</si>
  <si>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</si>
  <si>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</si>
  <si>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</si>
  <si>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</si>
  <si>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</si>
  <si>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</si>
  <si>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</si>
  <si>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</si>
  <si>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</si>
  <si>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</si>
  <si>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</si>
  <si>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</si>
  <si>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</si>
  <si>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</si>
  <si>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</si>
  <si>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</si>
  <si>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</si>
  <si>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</si>
  <si>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</si>
  <si>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</si>
  <si>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</si>
  <si>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</si>
  <si>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</si>
  <si>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</si>
  <si>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</si>
  <si>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</si>
  <si>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</si>
  <si>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</si>
  <si>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</si>
  <si>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</si>
  <si>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</si>
  <si>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</si>
  <si>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</si>
  <si>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</si>
  <si>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</si>
  <si>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</si>
  <si>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</si>
  <si>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</si>
  <si>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</si>
  <si>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</si>
  <si>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</si>
  <si>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</si>
  <si>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</si>
  <si>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</si>
  <si>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</si>
  <si>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</si>
  <si>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</si>
  <si>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</si>
  <si>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</si>
  <si>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</si>
  <si>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</si>
  <si>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</si>
  <si>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</si>
  <si>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</si>
  <si>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</si>
  <si>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</si>
  <si>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</si>
  <si>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</si>
  <si>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</si>
  <si>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</si>
  <si>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</si>
  <si>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</si>
  <si>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</si>
  <si>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</si>
  <si>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</si>
  <si>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</si>
  <si>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</si>
  <si>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</si>
  <si>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</si>
  <si>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</si>
  <si>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</si>
  <si>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</si>
  <si>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</si>
  <si>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</si>
  <si>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</si>
  <si>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</si>
  <si>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</si>
  <si>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</si>
  <si>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</si>
  <si>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</si>
  <si>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</si>
  <si>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</si>
  <si>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</si>
  <si>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</si>
  <si>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</si>
  <si>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</si>
  <si>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</si>
  <si>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</si>
  <si>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</si>
  <si>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</si>
  <si>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</si>
  <si>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</si>
  <si>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</si>
  <si>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</si>
  <si>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</si>
  <si>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</si>
  <si>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</si>
  <si>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</si>
  <si>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</si>
  <si>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</si>
  <si>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</si>
  <si>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</si>
  <si>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</si>
  <si>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</si>
  <si>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</si>
  <si>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</si>
  <si>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</si>
  <si>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</si>
  <si>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</si>
  <si>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</si>
  <si>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</si>
  <si>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</si>
  <si>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</si>
  <si>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</si>
  <si>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</si>
  <si>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</si>
  <si>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</si>
  <si>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</si>
  <si>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</si>
  <si>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</si>
  <si>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</si>
  <si>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</si>
  <si>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</si>
  <si>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</si>
  <si>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</si>
  <si>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</si>
  <si>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</si>
  <si>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</si>
  <si>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</si>
  <si>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</si>
  <si>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</si>
  <si>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</si>
  <si>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</si>
  <si>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</si>
  <si>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</si>
  <si>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</si>
  <si>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</si>
  <si>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</si>
  <si>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</si>
  <si>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</si>
  <si>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</si>
  <si>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</si>
  <si>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</si>
  <si>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</si>
  <si>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</si>
  <si>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</si>
  <si>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</si>
  <si>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</si>
  <si>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</si>
  <si>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</si>
  <si>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</si>
  <si>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</si>
  <si>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</si>
  <si>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</si>
  <si>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</si>
  <si>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</si>
  <si>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</si>
  <si>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</si>
  <si>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</si>
  <si>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</si>
  <si>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</si>
  <si>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</si>
  <si>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</si>
  <si>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</si>
  <si>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</si>
  <si>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</si>
  <si>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</si>
  <si>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</si>
  <si>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</si>
  <si>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</si>
  <si>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</si>
  <si>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</si>
  <si>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</si>
  <si>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</si>
  <si>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</si>
  <si>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</si>
  <si>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</si>
  <si>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</si>
  <si>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</si>
  <si>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</si>
  <si>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</si>
  <si>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</si>
  <si>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</si>
  <si>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</si>
  <si>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</si>
  <si>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</si>
  <si>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</si>
  <si>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</si>
  <si>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</si>
  <si>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</si>
  <si>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</si>
  <si>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</si>
  <si>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</si>
  <si>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</si>
  <si>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</si>
  <si>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</si>
  <si>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</si>
  <si>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</si>
  <si>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</si>
  <si>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</si>
  <si>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</si>
  <si>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</si>
  <si>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</si>
  <si>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</si>
  <si>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</si>
  <si>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</si>
  <si>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</si>
  <si>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</si>
  <si>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</si>
  <si>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</si>
  <si>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</si>
  <si>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</si>
  <si>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</si>
  <si>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</si>
  <si>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</si>
  <si>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</si>
  <si>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</si>
  <si>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</si>
  <si>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</si>
  <si>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</si>
  <si>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</si>
  <si>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</si>
  <si>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</si>
  <si>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</si>
  <si>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</si>
  <si>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</si>
  <si>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</si>
  <si>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</si>
  <si>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</si>
  <si>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</si>
  <si>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</si>
  <si>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</si>
  <si>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</si>
  <si>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</si>
  <si>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</si>
  <si>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</si>
  <si>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</si>
  <si>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</si>
  <si>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</si>
  <si>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</si>
  <si>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</si>
  <si>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</si>
  <si>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</si>
  <si>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</si>
  <si>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</si>
  <si>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</si>
  <si>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</si>
  <si>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</si>
  <si>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</si>
  <si>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</si>
  <si>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</si>
  <si>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</si>
  <si>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</si>
  <si>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</si>
  <si>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</si>
  <si>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</si>
  <si>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</si>
  <si>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</si>
  <si>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</si>
  <si>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</si>
  <si>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</si>
  <si>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</si>
  <si>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</si>
  <si>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</si>
  <si>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</si>
  <si>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</si>
  <si>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</si>
  <si>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</si>
  <si>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</si>
  <si>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</si>
  <si>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</si>
  <si>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</si>
  <si>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</si>
  <si>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</si>
  <si>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</si>
  <si>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</si>
  <si>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</si>
  <si>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</si>
  <si>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</si>
  <si>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</si>
  <si>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</si>
  <si>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</si>
  <si>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</si>
  <si>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</si>
  <si>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</si>
  <si>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</si>
  <si>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</si>
  <si>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</si>
  <si>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</si>
  <si>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</si>
  <si>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</si>
  <si>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</si>
  <si>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</si>
  <si>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</si>
  <si>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</si>
  <si>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</si>
  <si>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</si>
  <si>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</si>
  <si>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</si>
  <si>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</si>
  <si>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</si>
  <si>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</si>
  <si>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</si>
  <si>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</si>
  <si>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</si>
  <si>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</si>
  <si>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</si>
  <si>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</si>
  <si>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</si>
  <si>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</si>
  <si>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</si>
  <si>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</si>
  <si>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</si>
  <si>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</si>
  <si>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</si>
  <si>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</si>
  <si>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</si>
  <si>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</si>
  <si>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</si>
  <si>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</si>
  <si>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</si>
  <si>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</si>
  <si>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</si>
  <si>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</si>
  <si>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</si>
  <si>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</si>
  <si>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</si>
  <si>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</si>
  <si>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</si>
  <si>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</si>
  <si>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</si>
  <si>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</si>
  <si>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</si>
  <si>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</si>
  <si>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</si>
  <si>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</si>
  <si>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</si>
  <si>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</si>
  <si>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</si>
  <si>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</si>
  <si>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</si>
  <si>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</si>
  <si>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</si>
  <si>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</si>
  <si>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</si>
  <si>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</si>
  <si>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</si>
  <si>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</si>
  <si>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</si>
  <si>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</si>
  <si>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</si>
  <si>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</si>
  <si>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</si>
  <si>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</si>
  <si>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</si>
  <si>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</si>
  <si>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</si>
  <si>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</si>
  <si>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</si>
  <si>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</si>
  <si>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</si>
  <si>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</si>
  <si>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</si>
  <si>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</si>
  <si>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</si>
  <si>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</si>
  <si>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</si>
  <si>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</si>
  <si>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</si>
  <si>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</si>
  <si>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</si>
  <si>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</si>
  <si>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</si>
  <si>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</si>
  <si>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</si>
  <si>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</si>
  <si>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</si>
  <si>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</si>
  <si>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</si>
  <si>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</si>
  <si>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</si>
  <si>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</si>
  <si>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</si>
  <si>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</si>
  <si>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</si>
  <si>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</si>
  <si>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</si>
  <si>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</si>
  <si>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</si>
  <si>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</si>
  <si>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</si>
  <si>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</si>
  <si>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</si>
  <si>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</si>
  <si>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</si>
  <si>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</si>
  <si>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</si>
  <si>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</si>
  <si>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</si>
  <si>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</si>
  <si>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</si>
  <si>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</si>
  <si>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</si>
  <si>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</si>
  <si>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</si>
  <si>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</si>
  <si>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</si>
  <si>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</si>
  <si>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</si>
  <si>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</si>
  <si>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</si>
  <si>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</si>
  <si>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</si>
  <si>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</si>
  <si>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</si>
  <si>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</si>
  <si>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</si>
  <si>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</si>
  <si>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</si>
  <si>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</si>
  <si>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</si>
  <si>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</si>
  <si>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</si>
  <si>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</si>
  <si>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</si>
  <si>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</si>
  <si>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</si>
  <si>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</si>
  <si>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</si>
  <si>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</si>
  <si>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</si>
  <si>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</si>
  <si>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</si>
  <si>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</si>
  <si>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</si>
  <si>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</si>
  <si>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</si>
  <si>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</si>
  <si>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</si>
  <si>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</si>
  <si>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</si>
  <si>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</si>
  <si>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</si>
  <si>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</si>
  <si>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</si>
  <si>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</si>
  <si>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</si>
  <si>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</si>
  <si>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</si>
  <si>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</si>
  <si>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</si>
  <si>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</si>
  <si>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</si>
  <si>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</si>
  <si>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</si>
  <si>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</si>
  <si>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</si>
  <si>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</si>
  <si>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</si>
  <si>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</si>
  <si>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</si>
  <si>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</si>
  <si>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</si>
  <si>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</si>
  <si>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</si>
  <si>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</si>
  <si>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</si>
  <si>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</si>
  <si>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</si>
  <si>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</si>
  <si>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</si>
  <si>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</si>
  <si>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</si>
  <si>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</si>
  <si>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</si>
  <si>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</si>
  <si>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</si>
  <si>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</si>
  <si>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</si>
  <si>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</si>
  <si>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</si>
  <si>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</si>
  <si>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</si>
  <si>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</si>
  <si>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</si>
  <si>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</si>
  <si>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</si>
  <si>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</si>
  <si>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</si>
  <si>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</si>
  <si>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</si>
  <si>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</si>
  <si>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</si>
  <si>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</si>
  <si>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</si>
  <si>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</si>
  <si>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</si>
  <si>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</si>
  <si>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</si>
  <si>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</si>
  <si>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</si>
  <si>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</si>
  <si>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</si>
  <si>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</si>
  <si>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</si>
  <si>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</si>
  <si>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</si>
  <si>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</si>
  <si>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</si>
  <si>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</si>
  <si>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</si>
  <si>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</si>
  <si>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</si>
  <si>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</si>
  <si>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</si>
  <si>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</si>
  <si>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</si>
  <si>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</si>
  <si>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</si>
  <si>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</si>
  <si>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</si>
  <si>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</si>
  <si>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</si>
  <si>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</si>
  <si>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</si>
  <si>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</si>
  <si>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</si>
  <si>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</si>
  <si>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</si>
  <si>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</si>
  <si>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</si>
  <si>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</si>
  <si>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</si>
  <si>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</si>
  <si>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</si>
  <si>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</si>
  <si>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</si>
  <si>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</si>
  <si>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</si>
  <si>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</si>
  <si>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</si>
  <si>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</si>
  <si>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</si>
  <si>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</si>
  <si>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</si>
  <si>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</si>
  <si>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</si>
  <si>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</si>
  <si>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</si>
  <si>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</si>
  <si>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</si>
  <si>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</si>
  <si>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</si>
  <si>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</si>
  <si>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</si>
  <si>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</si>
  <si>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</si>
  <si>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</si>
  <si>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</si>
  <si>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</si>
  <si>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</si>
  <si>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</si>
  <si>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</si>
  <si>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</si>
  <si>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</si>
  <si>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</si>
  <si>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</si>
  <si>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</si>
  <si>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</si>
  <si>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</si>
  <si>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</si>
  <si>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</si>
  <si>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</si>
  <si>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</si>
  <si>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</si>
  <si>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</si>
  <si>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</si>
  <si>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</si>
  <si>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</si>
  <si>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</si>
  <si>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</si>
  <si>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</si>
  <si>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</si>
  <si>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</si>
  <si>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</si>
  <si>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</si>
  <si>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</si>
  <si>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</si>
  <si>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</si>
  <si>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</si>
  <si>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</si>
  <si>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</si>
  <si>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</si>
  <si>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</si>
  <si>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</si>
  <si>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</si>
  <si>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</si>
  <si>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</si>
  <si>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</si>
  <si>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</si>
  <si>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</si>
  <si>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</si>
  <si>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</si>
  <si>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</si>
  <si>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</si>
  <si>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</si>
  <si>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</si>
  <si>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</si>
  <si>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</si>
  <si>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</si>
  <si>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</si>
  <si>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</si>
  <si>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</si>
  <si>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</si>
  <si>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</si>
  <si>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</si>
  <si>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</si>
  <si>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</si>
  <si>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</si>
  <si>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</si>
  <si>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</si>
  <si>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</si>
  <si>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</si>
  <si>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</si>
  <si>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</si>
  <si>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</si>
  <si>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</si>
  <si>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</si>
  <si>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</si>
  <si>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</si>
  <si>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</si>
  <si>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</si>
  <si>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</si>
  <si>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</si>
  <si>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</si>
  <si>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</si>
  <si>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</si>
  <si>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</si>
  <si>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</si>
  <si>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</si>
  <si>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</si>
  <si>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</si>
  <si>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</si>
  <si>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</si>
  <si>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</si>
  <si>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</si>
  <si>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</si>
  <si>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</si>
  <si>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</si>
  <si>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</si>
  <si>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</si>
  <si>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</si>
  <si>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</si>
  <si>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</si>
  <si>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</si>
  <si>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</si>
  <si>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</si>
  <si>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</si>
  <si>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</si>
  <si>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</si>
  <si>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</si>
  <si>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</si>
  <si>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</si>
  <si>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</si>
  <si>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</si>
  <si>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</si>
  <si>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</si>
  <si>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</si>
  <si>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</si>
  <si>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</si>
  <si>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</si>
  <si>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</si>
  <si>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</si>
  <si>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</si>
  <si>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</si>
  <si>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</si>
  <si>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</si>
  <si>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</si>
  <si>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</si>
  <si>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</si>
  <si>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</si>
  <si>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</si>
  <si>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</si>
  <si>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</si>
  <si>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</si>
  <si>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</si>
  <si>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</si>
  <si>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</si>
  <si>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</si>
  <si>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</si>
  <si>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</si>
  <si>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</si>
  <si>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</si>
  <si>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</si>
  <si>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</si>
  <si>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</si>
  <si>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</si>
  <si>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</si>
  <si>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</si>
  <si>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</si>
  <si>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</si>
  <si>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</si>
  <si>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</si>
  <si>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</si>
  <si>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</si>
  <si>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</si>
  <si>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</si>
  <si>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</si>
  <si>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</si>
  <si>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</si>
  <si>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</si>
  <si>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</si>
  <si>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</si>
  <si>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</si>
  <si>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</si>
  <si>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</si>
  <si>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</si>
  <si>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</si>
  <si>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</si>
  <si>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</si>
  <si>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</si>
  <si>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</si>
  <si>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</si>
  <si>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</si>
  <si>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</si>
  <si>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</si>
  <si>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</si>
  <si>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</si>
  <si>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</si>
  <si>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</si>
  <si>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</si>
  <si>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</si>
  <si>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</si>
  <si>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</si>
  <si>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</si>
  <si>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</si>
  <si>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</si>
  <si>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</si>
  <si>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</si>
  <si>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</si>
  <si>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</si>
  <si>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</si>
  <si>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</si>
  <si>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</si>
  <si>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</si>
  <si>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</si>
  <si>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</si>
  <si>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</si>
  <si>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</si>
  <si>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</si>
  <si>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</si>
  <si>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</si>
  <si>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</si>
  <si>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</si>
  <si>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</si>
  <si>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</si>
  <si>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</si>
  <si>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</si>
  <si>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</si>
  <si>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</si>
  <si>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</si>
  <si>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</si>
  <si>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</si>
  <si>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</si>
  <si>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</si>
  <si>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</si>
  <si>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</si>
  <si>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</si>
  <si>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</si>
  <si>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</si>
  <si>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</si>
  <si>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</si>
  <si>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</si>
  <si>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</si>
  <si>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</si>
  <si>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</si>
  <si>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</si>
  <si>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</si>
  <si>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</si>
  <si>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</si>
  <si>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</si>
  <si>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</si>
  <si>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</si>
  <si>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</si>
  <si>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</si>
  <si>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</si>
  <si>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</si>
  <si>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</si>
  <si>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</si>
  <si>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</si>
  <si>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</si>
  <si>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</si>
  <si>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</si>
  <si>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</si>
  <si>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</si>
  <si>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</si>
  <si>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</si>
  <si>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</si>
  <si>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</si>
  <si>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</si>
  <si>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</si>
  <si>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</si>
  <si>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</si>
  <si>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</si>
  <si>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</si>
  <si>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</si>
  <si>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</si>
  <si>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</si>
  <si>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</si>
  <si>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</si>
  <si>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</si>
  <si>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</si>
  <si>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</si>
  <si>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</si>
  <si>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</si>
  <si>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</si>
  <si>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</si>
  <si>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</si>
  <si>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</si>
  <si>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</si>
  <si>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</si>
  <si>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</si>
  <si>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</si>
  <si>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</si>
  <si>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</si>
  <si>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</si>
  <si>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</si>
  <si>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</si>
  <si>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</si>
  <si>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</si>
  <si>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</si>
  <si>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</si>
  <si>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</si>
  <si>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</si>
  <si>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</si>
  <si>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</si>
  <si>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</si>
  <si>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</si>
  <si>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</si>
  <si>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</si>
  <si>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</si>
  <si>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</si>
  <si>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</si>
  <si>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</si>
  <si>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</si>
  <si>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</si>
  <si>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</si>
  <si>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</si>
  <si>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</si>
  <si>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</si>
  <si>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</si>
  <si>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</si>
  <si>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</si>
  <si>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</si>
  <si>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</si>
  <si>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</si>
  <si>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</si>
  <si>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</si>
  <si>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</si>
  <si>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</si>
  <si>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</si>
  <si>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</si>
  <si>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</si>
  <si>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</si>
  <si>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</si>
  <si>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</si>
  <si>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</si>
  <si>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</si>
  <si>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</si>
  <si>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</si>
  <si>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</si>
  <si>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</si>
  <si>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</si>
  <si>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</si>
  <si>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</si>
  <si>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</si>
  <si>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</si>
  <si>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</si>
  <si>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</si>
  <si>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</si>
  <si>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</si>
  <si>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</si>
  <si>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</si>
  <si>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</si>
  <si>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</si>
  <si>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</si>
  <si>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</si>
  <si>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</si>
  <si>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</si>
  <si>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</si>
  <si>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</si>
  <si>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</si>
  <si>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</si>
  <si>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</si>
  <si>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</si>
  <si>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</si>
  <si>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</si>
  <si>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</si>
  <si>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</si>
  <si>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</si>
  <si>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</si>
  <si>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</si>
  <si>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</si>
  <si>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</si>
  <si>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</si>
  <si>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</si>
  <si>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</si>
  <si>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</si>
  <si>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</si>
  <si>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</si>
  <si>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</si>
  <si>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</si>
  <si>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</si>
  <si>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</si>
  <si>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</si>
  <si>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</si>
  <si>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</si>
  <si>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</si>
  <si>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</si>
  <si>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</si>
  <si>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</si>
  <si>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</si>
  <si>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</si>
  <si>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</si>
  <si>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</si>
  <si>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</si>
  <si>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</si>
  <si>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</si>
  <si>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</si>
  <si>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</si>
  <si>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</si>
  <si>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</si>
  <si>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</si>
  <si>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</si>
  <si>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</si>
  <si>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</si>
  <si>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</si>
  <si>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</si>
  <si>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</si>
  <si>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</si>
  <si>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</si>
  <si>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</si>
  <si>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</si>
  <si>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</si>
  <si>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</si>
  <si>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</si>
  <si>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</si>
  <si>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</si>
  <si>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</si>
  <si>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</si>
  <si>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</si>
  <si>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</si>
  <si>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</si>
  <si>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</si>
  <si>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</si>
  <si>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</si>
  <si>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</si>
  <si>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</si>
  <si>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</si>
  <si>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</si>
  <si>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</si>
  <si>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</si>
  <si>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</si>
  <si>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</si>
  <si>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</si>
  <si>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</si>
  <si>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</si>
  <si>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</si>
  <si>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</si>
  <si>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</si>
  <si>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</si>
  <si>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</si>
  <si>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</si>
  <si>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</si>
  <si>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</si>
  <si>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</si>
  <si>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</si>
  <si>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</si>
  <si>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</si>
  <si>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</si>
  <si>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</si>
  <si>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</si>
  <si>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</si>
  <si>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</si>
  <si>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</si>
  <si>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</si>
  <si>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</si>
  <si>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</si>
  <si>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</si>
  <si>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</si>
  <si>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</si>
  <si>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</si>
  <si>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</si>
  <si>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</si>
  <si>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</si>
  <si>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</si>
  <si>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</si>
  <si>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</si>
  <si>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</si>
  <si>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</si>
  <si>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</si>
  <si>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</si>
  <si>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</si>
  <si>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</si>
  <si>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</si>
  <si>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</si>
  <si>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</si>
  <si>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</si>
  <si>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</si>
  <si>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</si>
  <si>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</si>
  <si>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</si>
  <si>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</si>
  <si>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</si>
  <si>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</si>
  <si>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</si>
  <si>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</si>
  <si>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</si>
  <si>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</si>
  <si>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</si>
  <si>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</si>
  <si>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</si>
  <si>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</si>
  <si>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</si>
  <si>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</si>
  <si>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</si>
  <si>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</si>
  <si>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</si>
  <si>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</si>
  <si>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</si>
  <si>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</si>
  <si>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</si>
  <si>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</si>
  <si>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</si>
  <si>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</si>
  <si>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</si>
  <si>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</si>
  <si>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</si>
  <si>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</si>
  <si>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</si>
  <si>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</si>
  <si>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</si>
  <si>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</si>
  <si>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</si>
  <si>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</si>
  <si>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</si>
  <si>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</si>
  <si>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</si>
  <si>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</si>
  <si>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</si>
  <si>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</si>
  <si>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</si>
  <si>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</si>
  <si>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</si>
  <si>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</si>
  <si>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</si>
  <si>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</si>
  <si>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</si>
  <si>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</si>
  <si>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</si>
  <si>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</si>
  <si>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</si>
  <si>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</si>
  <si>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</si>
  <si>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</si>
  <si>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</si>
  <si>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</si>
  <si>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</si>
  <si>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</si>
  <si>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</si>
  <si>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</si>
  <si>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</si>
  <si>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</si>
  <si>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</si>
  <si>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</si>
  <si>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</si>
  <si>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</si>
  <si>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</si>
  <si>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</si>
  <si>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</si>
  <si>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</si>
  <si>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</si>
  <si>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</si>
  <si>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</si>
  <si>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</si>
  <si>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</si>
  <si>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</si>
  <si>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</si>
  <si>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</si>
  <si>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</si>
  <si>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</si>
  <si>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</si>
  <si>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</si>
  <si>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</si>
  <si>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</si>
  <si>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</si>
  <si>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</si>
  <si>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</si>
  <si>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</si>
  <si>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</si>
  <si>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</si>
  <si>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</si>
  <si>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</si>
  <si>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</si>
  <si>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</si>
  <si>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</si>
  <si>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</si>
  <si>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</si>
  <si>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</si>
  <si>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</si>
  <si>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</si>
  <si>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</si>
  <si>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</si>
  <si>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</si>
  <si>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</si>
  <si>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</si>
  <si>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</si>
  <si>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</si>
  <si>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</si>
  <si>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</si>
  <si>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</si>
  <si>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</si>
  <si>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</si>
  <si>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</si>
  <si>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</si>
  <si>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</si>
  <si>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</si>
  <si>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</si>
  <si>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</si>
  <si>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</si>
  <si>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</si>
  <si>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</si>
  <si>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</si>
  <si>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</si>
  <si>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</si>
  <si>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</si>
  <si>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</si>
  <si>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</si>
  <si>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</si>
  <si>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</si>
  <si>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</si>
  <si>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</si>
  <si>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</si>
  <si>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</si>
  <si>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</si>
  <si>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</si>
  <si>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</si>
  <si>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</si>
  <si>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</si>
  <si>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</si>
  <si>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</si>
  <si>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</si>
  <si>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</si>
  <si>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</si>
  <si>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</si>
  <si>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</si>
  <si>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</si>
  <si>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</si>
  <si>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</si>
  <si>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</si>
  <si>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</si>
  <si>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</si>
  <si>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</si>
  <si>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</si>
  <si>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</si>
  <si>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</si>
  <si>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</si>
  <si>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</si>
  <si>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</si>
  <si>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</si>
  <si>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</si>
  <si>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</si>
  <si>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</si>
  <si>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</si>
  <si>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</si>
  <si>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</si>
  <si>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</si>
  <si>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</si>
  <si>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</si>
  <si>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</si>
  <si>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</si>
  <si>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</si>
  <si>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</si>
  <si>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</si>
  <si>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</si>
  <si>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</si>
  <si>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</si>
  <si>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</si>
  <si>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</si>
  <si>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</si>
  <si>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</si>
  <si>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</si>
  <si>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</si>
  <si>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</si>
  <si>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</si>
  <si>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</si>
  <si>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</si>
  <si>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</si>
  <si>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</si>
  <si>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</si>
  <si>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</si>
  <si>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</si>
  <si>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</si>
  <si>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</si>
  <si>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</si>
  <si>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</si>
  <si>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</si>
  <si>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</si>
  <si>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</si>
  <si>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</si>
  <si>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</si>
  <si>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</si>
  <si>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</si>
  <si>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</si>
  <si>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</si>
  <si>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</si>
  <si>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</si>
  <si>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</si>
  <si>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</si>
  <si>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</si>
  <si>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</si>
  <si>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</si>
  <si>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</si>
  <si>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</si>
  <si>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</si>
  <si>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</si>
  <si>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</si>
  <si>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</si>
  <si>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</si>
  <si>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</si>
  <si>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</si>
  <si>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</si>
  <si>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</si>
  <si>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</si>
  <si>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</si>
  <si>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</si>
  <si>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</si>
  <si>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</si>
  <si>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</si>
  <si>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</si>
  <si>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</si>
  <si>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</si>
  <si>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</si>
  <si>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</si>
  <si>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</si>
  <si>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</si>
  <si>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</si>
  <si>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</si>
  <si>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</si>
  <si>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</si>
  <si>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</si>
  <si>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</si>
  <si>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</si>
  <si>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</si>
  <si>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</si>
  <si>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</si>
  <si>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</si>
  <si>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</si>
  <si>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</si>
  <si>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</si>
  <si>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</si>
  <si>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</si>
  <si>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</si>
  <si>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</si>
  <si>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</si>
  <si>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</si>
  <si>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</si>
  <si>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</si>
  <si>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</si>
  <si>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</si>
  <si>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</si>
  <si>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</si>
  <si>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</si>
  <si>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</si>
  <si>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</si>
  <si>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</si>
  <si>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</si>
  <si>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</si>
  <si>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</si>
  <si>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</si>
  <si>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</si>
  <si>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</si>
  <si>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</si>
  <si>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</si>
  <si>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</si>
  <si>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</si>
  <si>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</si>
  <si>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</si>
  <si>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</si>
  <si>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</si>
  <si>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</si>
  <si>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</si>
  <si>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</si>
  <si>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</si>
  <si>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</si>
  <si>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</si>
  <si>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</si>
  <si>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</si>
  <si>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</si>
  <si>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</si>
  <si>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</si>
  <si>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</si>
  <si>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</si>
  <si>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</si>
  <si>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</si>
  <si>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</si>
  <si>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</si>
  <si>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</si>
  <si>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</si>
  <si>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</si>
  <si>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</si>
  <si>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</si>
  <si>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</si>
  <si>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</si>
  <si>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</si>
  <si>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</si>
  <si>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</si>
  <si>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</si>
  <si>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</si>
  <si>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</si>
  <si>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</si>
  <si>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</si>
  <si>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</si>
  <si>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</si>
  <si>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</si>
  <si>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</si>
  <si>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</si>
  <si>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</si>
  <si>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</si>
  <si>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</si>
  <si>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</si>
  <si>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</si>
  <si>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</si>
  <si>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</si>
  <si>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</si>
  <si>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</si>
  <si>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</si>
  <si>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</si>
  <si>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</si>
  <si>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</si>
  <si>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</si>
  <si>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</si>
  <si>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</si>
  <si>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</si>
  <si>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</si>
  <si>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</si>
  <si>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</si>
  <si>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</si>
  <si>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</si>
  <si>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</si>
  <si>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</si>
  <si>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</si>
  <si>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</si>
  <si>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</si>
  <si>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</si>
  <si>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</si>
  <si>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</si>
  <si>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</si>
  <si>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</si>
  <si>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</si>
  <si>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</si>
  <si>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</si>
  <si>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</si>
  <si>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</si>
  <si>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</si>
  <si>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</si>
  <si>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</si>
  <si>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</si>
  <si>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</si>
  <si>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</si>
  <si>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</si>
  <si>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</si>
  <si>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</si>
  <si>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</si>
  <si>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</si>
  <si>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</si>
  <si>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</si>
  <si>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</si>
  <si>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</si>
  <si>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</si>
  <si>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</si>
  <si>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</si>
  <si>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</si>
  <si>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</si>
  <si>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</si>
  <si>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</si>
  <si>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</si>
  <si>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</si>
  <si>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</si>
  <si>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</si>
  <si>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</si>
  <si>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</si>
  <si>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</si>
  <si>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</si>
  <si>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</si>
  <si>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</si>
  <si>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</si>
  <si>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</si>
  <si>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</si>
  <si>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</si>
  <si>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</si>
  <si>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</si>
  <si>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</si>
  <si>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</si>
  <si>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</si>
  <si>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</si>
  <si>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</si>
  <si>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</si>
  <si>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</si>
  <si>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</si>
  <si>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</si>
  <si>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</si>
  <si>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</si>
  <si>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</si>
  <si>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</si>
  <si>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</si>
  <si>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</si>
  <si>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</si>
  <si>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</si>
  <si>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</si>
  <si>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</si>
  <si>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</si>
  <si>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</si>
  <si>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</si>
  <si>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</si>
  <si>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</si>
  <si>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</si>
  <si>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</si>
  <si>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</si>
  <si>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</si>
  <si>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</si>
  <si>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</si>
  <si>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</si>
  <si>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</si>
  <si>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</si>
  <si>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</si>
  <si>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</si>
  <si>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</si>
  <si>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</si>
  <si>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</si>
  <si>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</si>
  <si>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</si>
  <si>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</si>
  <si>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</si>
  <si>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</si>
  <si>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</si>
  <si>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</si>
  <si>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</si>
  <si>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</si>
  <si>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</si>
  <si>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</si>
  <si>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</si>
  <si>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</si>
  <si>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</si>
  <si>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</si>
  <si>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</si>
  <si>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</si>
  <si>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</si>
  <si>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</si>
  <si>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</si>
  <si>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</si>
  <si>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</si>
  <si>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</si>
  <si>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</si>
  <si>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</si>
  <si>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</si>
  <si>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</si>
  <si>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</si>
  <si>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</si>
  <si>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</si>
  <si>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</si>
  <si>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</si>
  <si>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</si>
  <si>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</si>
  <si>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</si>
  <si>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</si>
  <si>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</si>
  <si>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</si>
  <si>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</si>
  <si>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</si>
  <si>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</si>
  <si>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</si>
  <si>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</si>
  <si>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</si>
  <si>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</si>
  <si>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</si>
  <si>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</si>
  <si>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</si>
  <si>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</si>
  <si>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</si>
  <si>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</si>
  <si>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</si>
  <si>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</si>
  <si>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</si>
  <si>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</si>
  <si>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</si>
  <si>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</si>
  <si>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</si>
  <si>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</si>
  <si>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</si>
  <si>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</si>
  <si>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</si>
  <si>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</si>
  <si>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</si>
  <si>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</si>
  <si>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</si>
  <si>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</si>
  <si>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</si>
  <si>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</si>
  <si>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</si>
  <si>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</si>
  <si>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</si>
  <si>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</si>
  <si>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</si>
  <si>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</si>
  <si>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</si>
  <si>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</si>
  <si>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</si>
  <si>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</si>
  <si>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</si>
  <si>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</si>
  <si>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</si>
  <si>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</si>
  <si>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</si>
  <si>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</si>
  <si>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</si>
  <si>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</si>
  <si>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</si>
  <si>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</si>
  <si>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</si>
  <si>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</si>
  <si>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</si>
  <si>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</si>
  <si>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</si>
  <si>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</si>
  <si>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</si>
  <si>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</si>
  <si>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</si>
  <si>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</si>
  <si>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</si>
  <si>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</si>
  <si>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</si>
  <si>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</si>
  <si>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</si>
  <si>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</si>
  <si>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</si>
  <si>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</si>
  <si>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</si>
  <si>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</si>
  <si>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</si>
  <si>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</si>
  <si>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</si>
  <si>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</si>
  <si>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</si>
  <si>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</si>
  <si>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</si>
  <si>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</si>
  <si>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</si>
  <si>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</si>
  <si>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</si>
  <si>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</si>
  <si>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</si>
  <si>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</si>
  <si>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</si>
  <si>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</si>
  <si>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</si>
  <si>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</si>
  <si>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</si>
  <si>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</si>
  <si>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</si>
  <si>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</si>
  <si>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</si>
  <si>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</si>
  <si>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</si>
  <si>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</si>
  <si>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</si>
  <si>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</si>
  <si>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</si>
  <si>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</si>
  <si>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</si>
  <si>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</si>
  <si>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</si>
  <si>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</si>
  <si>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</si>
  <si>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</si>
  <si>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</si>
  <si>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</si>
  <si>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</si>
  <si>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</si>
  <si>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</si>
  <si>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</si>
  <si>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</si>
  <si>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</si>
  <si>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</si>
  <si>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</si>
  <si>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</si>
  <si>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</si>
  <si>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</si>
  <si>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</si>
  <si>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</si>
  <si>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</si>
  <si>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</si>
  <si>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</si>
  <si>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</si>
  <si>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</si>
  <si>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</si>
  <si>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</si>
  <si>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</si>
  <si>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</si>
  <si>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</si>
  <si>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</si>
  <si>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</si>
  <si>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</si>
  <si>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</si>
  <si>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</si>
  <si>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</si>
  <si>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</si>
  <si>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</si>
  <si>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</si>
  <si>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</si>
  <si>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</si>
  <si>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</si>
  <si>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</si>
  <si>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</si>
  <si>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</si>
  <si>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</si>
  <si>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</si>
  <si>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</si>
  <si>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</si>
  <si>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</si>
  <si>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</si>
  <si>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</si>
  <si>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</si>
  <si>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</si>
  <si>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</si>
  <si>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</si>
  <si>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</si>
  <si>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</si>
  <si>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</si>
  <si>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</si>
  <si>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</si>
  <si>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</si>
  <si>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</si>
  <si>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</si>
  <si>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</si>
  <si>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</si>
  <si>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</si>
  <si>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</si>
  <si>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</si>
  <si>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</si>
  <si>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</si>
  <si>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</si>
  <si>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</si>
  <si>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</si>
  <si>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</si>
  <si>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</si>
  <si>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</si>
  <si>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</si>
  <si>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</si>
  <si>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</si>
  <si>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</si>
  <si>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</si>
  <si>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</si>
  <si>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</si>
  <si>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</si>
  <si>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</si>
  <si>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</si>
  <si>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</si>
  <si>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</si>
  <si>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</si>
  <si>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</si>
  <si>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</si>
  <si>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</si>
  <si>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</si>
  <si>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</si>
  <si>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</si>
  <si>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</si>
  <si>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</si>
  <si>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</si>
  <si>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</si>
  <si>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</si>
  <si>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</si>
  <si>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</si>
  <si>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</si>
  <si>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</si>
  <si>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</si>
  <si>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</si>
  <si>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</si>
  <si>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</si>
  <si>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</si>
  <si>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</si>
  <si>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</si>
  <si>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</si>
  <si>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</si>
  <si>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</si>
  <si>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</si>
  <si>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</si>
  <si>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</si>
  <si>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</si>
  <si>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</si>
  <si>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</si>
  <si>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</si>
  <si>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</si>
  <si>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</si>
  <si>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</si>
  <si>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</si>
  <si>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</si>
  <si>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</si>
  <si>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</si>
  <si>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</si>
  <si>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</si>
  <si>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</si>
  <si>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</si>
  <si>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</si>
  <si>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</si>
  <si>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</si>
  <si>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</si>
  <si>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</si>
  <si>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</si>
  <si>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</si>
  <si>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</si>
  <si>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</si>
  <si>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</si>
  <si>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</si>
  <si>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</si>
  <si>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</si>
  <si>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</si>
  <si>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</si>
  <si>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</si>
  <si>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</si>
  <si>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</si>
  <si>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</si>
  <si>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</si>
  <si>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</si>
  <si>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</si>
  <si>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</si>
  <si>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</si>
  <si>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</si>
  <si>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</si>
  <si>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</si>
  <si>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</si>
  <si>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</si>
  <si>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</si>
  <si>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</si>
  <si>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</si>
  <si>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</si>
  <si>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</si>
  <si>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</si>
  <si>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</si>
  <si>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</si>
  <si>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</si>
  <si>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</si>
  <si>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</si>
  <si>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</si>
  <si>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</si>
  <si>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</si>
  <si>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</si>
  <si>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</si>
  <si>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</si>
  <si>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</si>
  <si>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</si>
  <si>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</si>
  <si>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</si>
  <si>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</si>
  <si>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</si>
  <si>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</si>
  <si>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</si>
  <si>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</si>
  <si>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</si>
  <si>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</si>
  <si>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</si>
  <si>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</si>
  <si>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</si>
  <si>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</si>
  <si>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</si>
  <si>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</si>
  <si>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</si>
  <si>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</si>
  <si>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</si>
  <si>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</si>
  <si>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</si>
  <si>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</si>
  <si>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</si>
  <si>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</si>
  <si>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</si>
  <si>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</si>
  <si>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</si>
  <si>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</si>
  <si>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</si>
  <si>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</si>
  <si>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</si>
  <si>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</si>
  <si>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</si>
  <si>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</si>
  <si>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</si>
  <si>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</si>
  <si>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</si>
  <si>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</si>
  <si>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</si>
  <si>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</si>
  <si>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</si>
  <si>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</si>
  <si>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</si>
  <si>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</si>
  <si>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</si>
  <si>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</si>
  <si>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</si>
  <si>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</si>
  <si>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</si>
  <si>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</si>
  <si>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</si>
  <si>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</si>
  <si>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</si>
  <si>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</si>
  <si>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</si>
  <si>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</si>
  <si>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</si>
  <si>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</si>
  <si>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</si>
  <si>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</si>
  <si>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</si>
  <si>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</si>
  <si>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</si>
  <si>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</si>
  <si>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</si>
  <si>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</si>
  <si>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</si>
  <si>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</si>
  <si>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</si>
  <si>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</si>
  <si>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</si>
  <si>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</si>
  <si>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</si>
  <si>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</si>
  <si>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</si>
  <si>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</si>
  <si>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</si>
  <si>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</si>
  <si>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</si>
  <si>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</si>
  <si>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</si>
  <si>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</si>
  <si>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</si>
  <si>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</si>
  <si>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</si>
  <si>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</si>
  <si>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</si>
  <si>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</si>
  <si>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</si>
  <si>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</si>
  <si>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</si>
  <si>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</si>
  <si>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</si>
  <si>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</si>
  <si>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</si>
  <si>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</si>
  <si>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</si>
  <si>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</si>
  <si>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</si>
  <si>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</si>
  <si>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</si>
  <si>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</si>
  <si>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</si>
  <si>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</si>
  <si>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</si>
  <si>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</si>
  <si>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</si>
  <si>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</si>
  <si>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</si>
  <si>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</si>
  <si>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</si>
  <si>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</si>
  <si>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</si>
  <si>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</si>
  <si>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</si>
  <si>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</si>
  <si>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</si>
  <si>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</si>
  <si>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</si>
  <si>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</si>
  <si>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</si>
  <si>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</si>
  <si>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</si>
  <si>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</si>
  <si>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</si>
  <si>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</si>
  <si>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</si>
  <si>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</si>
  <si>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</si>
  <si>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</si>
  <si>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</si>
  <si>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</si>
  <si>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</si>
  <si>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</si>
  <si>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</si>
  <si>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</si>
  <si>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</si>
  <si>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</si>
  <si>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</si>
  <si>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</si>
  <si>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</si>
  <si>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</si>
  <si>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</si>
  <si>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</si>
  <si>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</si>
  <si>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</si>
  <si>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</si>
  <si>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</si>
  <si>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</si>
  <si>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</si>
  <si>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</si>
  <si>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</si>
  <si>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</si>
  <si>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</si>
  <si>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</si>
  <si>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</si>
  <si>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</si>
  <si>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</si>
  <si>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</si>
  <si>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</si>
  <si>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</si>
  <si>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</si>
  <si>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</si>
  <si>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</si>
  <si>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</si>
  <si>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</si>
  <si>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</si>
  <si>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</si>
  <si>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</si>
  <si>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</si>
  <si>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</si>
  <si>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</si>
  <si>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</si>
  <si>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</si>
  <si>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</si>
  <si>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</si>
  <si>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</si>
  <si>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</si>
  <si>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</si>
  <si>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</si>
  <si>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</si>
  <si>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</si>
  <si>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</si>
  <si>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</si>
  <si>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</si>
  <si>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</si>
  <si>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</si>
  <si>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</si>
  <si>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</si>
  <si>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</si>
  <si>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</si>
  <si>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</si>
  <si>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</si>
  <si>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</si>
  <si>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</si>
  <si>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</si>
  <si>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</si>
  <si>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</si>
  <si>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</si>
  <si>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</si>
  <si>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</si>
  <si>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</si>
  <si>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</si>
  <si>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</si>
  <si>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</si>
  <si>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</si>
  <si>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</si>
  <si>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</si>
  <si>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</si>
  <si>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</si>
  <si>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</si>
  <si>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</si>
  <si>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</si>
  <si>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</si>
  <si>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</si>
  <si>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</si>
  <si>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</si>
  <si>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</si>
  <si>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</si>
  <si>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</si>
  <si>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</si>
  <si>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</si>
  <si>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</si>
  <si>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</si>
  <si>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</si>
  <si>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</si>
  <si>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</si>
  <si>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</si>
  <si>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</si>
  <si>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</si>
  <si>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</si>
  <si>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</si>
  <si>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</si>
  <si>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</si>
  <si>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</si>
  <si>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</si>
  <si>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</si>
  <si>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</si>
  <si>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</si>
  <si>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</si>
  <si>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</si>
  <si>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</si>
  <si>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</si>
  <si>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</si>
  <si>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</si>
  <si>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</si>
  <si>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</si>
  <si>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</si>
  <si>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</si>
  <si>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</si>
  <si>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</si>
  <si>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</si>
  <si>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</si>
  <si>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</si>
  <si>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</si>
  <si>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</si>
  <si>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</si>
  <si>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</si>
  <si>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</si>
  <si>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</si>
  <si>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</si>
  <si>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</si>
  <si>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</si>
  <si>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</si>
  <si>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</si>
  <si>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</si>
  <si>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</si>
  <si>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</si>
  <si>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</si>
  <si>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</si>
  <si>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</si>
  <si>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</si>
  <si>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</si>
  <si>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</si>
  <si>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</si>
  <si>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</si>
  <si>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</si>
  <si>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</si>
  <si>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</si>
  <si>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</si>
  <si>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</si>
  <si>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</si>
  <si>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</si>
  <si>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</si>
  <si>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</si>
  <si>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</si>
  <si>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</si>
  <si>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</si>
  <si>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</si>
  <si>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</si>
  <si>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</si>
  <si>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</si>
  <si>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</si>
  <si>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</si>
  <si>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</si>
  <si>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</si>
  <si>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</si>
  <si>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</si>
  <si>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</si>
  <si>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</si>
  <si>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</si>
  <si>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</si>
  <si>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</si>
  <si>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</si>
  <si>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</si>
  <si>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</si>
  <si>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</si>
  <si>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</si>
  <si>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</si>
  <si>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</si>
  <si>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</si>
  <si>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</si>
  <si>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</si>
  <si>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</si>
  <si>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</si>
  <si>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</si>
  <si>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</si>
  <si>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</si>
  <si>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</si>
  <si>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</si>
  <si>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</si>
  <si>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</si>
  <si>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</si>
  <si>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</si>
  <si>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</si>
  <si>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</si>
  <si>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</si>
  <si>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</si>
  <si>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</si>
  <si>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</si>
  <si>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</si>
  <si>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</si>
  <si>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</si>
  <si>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</si>
  <si>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</si>
  <si>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</si>
  <si>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</si>
  <si>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</si>
  <si>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</si>
  <si>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</si>
  <si>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</si>
  <si>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</si>
  <si>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</si>
  <si>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</si>
  <si>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</si>
  <si>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</si>
  <si>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</si>
  <si>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</si>
  <si>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</si>
  <si>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</si>
  <si>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</si>
  <si>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</si>
  <si>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</si>
  <si>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</si>
  <si>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</si>
  <si>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</si>
  <si>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</si>
  <si>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</si>
  <si>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</si>
  <si>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</si>
  <si>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</si>
  <si>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</si>
  <si>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</si>
  <si>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</si>
  <si>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</si>
  <si>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</si>
  <si>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</si>
  <si>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</si>
  <si>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</si>
  <si>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</si>
  <si>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</si>
  <si>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</si>
  <si>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</si>
  <si>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</si>
  <si>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</si>
  <si>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</si>
  <si>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</si>
  <si>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</si>
  <si>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</si>
  <si>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</si>
  <si>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</si>
  <si>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</si>
  <si>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</si>
  <si>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</si>
  <si>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</si>
  <si>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</si>
  <si>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</si>
  <si>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</si>
  <si>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</si>
  <si>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</si>
  <si>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</si>
  <si>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</si>
  <si>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</si>
  <si>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</si>
  <si>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</si>
  <si>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</si>
  <si>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</si>
  <si>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</si>
  <si>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</si>
  <si>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</si>
  <si>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</si>
  <si>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</si>
  <si>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</si>
  <si>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</si>
  <si>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</si>
  <si>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</si>
  <si>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</si>
  <si>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</si>
  <si>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</si>
  <si>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</si>
  <si>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</si>
  <si>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</si>
  <si>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</si>
  <si>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</si>
  <si>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</si>
  <si>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</si>
  <si>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</si>
  <si>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</si>
  <si>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</si>
  <si>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</si>
  <si>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</si>
  <si>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</si>
  <si>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</si>
  <si>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</si>
  <si>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</si>
  <si>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</si>
  <si>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</si>
  <si>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</si>
  <si>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</si>
  <si>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</si>
  <si>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</si>
  <si>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</si>
  <si>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</si>
  <si>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</si>
  <si>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</si>
  <si>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</si>
  <si>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</si>
  <si>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</si>
  <si>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</si>
  <si>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</si>
  <si>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</si>
  <si>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</si>
  <si>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</si>
  <si>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</si>
  <si>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</si>
  <si>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</si>
  <si>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</si>
  <si>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</si>
  <si>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</si>
  <si>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</si>
  <si>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</si>
  <si>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</si>
  <si>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</si>
  <si>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</si>
  <si>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</si>
  <si>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</si>
  <si>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</si>
  <si>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</si>
  <si>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</si>
  <si>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</si>
  <si>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</si>
  <si>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</si>
  <si>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</si>
  <si>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</si>
  <si>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</si>
  <si>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</si>
  <si>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</si>
  <si>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</si>
  <si>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</si>
  <si>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</si>
  <si>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</si>
  <si>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</si>
  <si>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</si>
  <si>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</si>
  <si>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</si>
  <si>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</si>
  <si>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</si>
  <si>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</si>
  <si>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</si>
  <si>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</si>
  <si>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</si>
  <si>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</si>
  <si>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</si>
  <si>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</si>
  <si>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</si>
  <si>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</si>
  <si>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</si>
  <si>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</si>
  <si>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</si>
  <si>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</si>
  <si>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</si>
  <si>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</si>
  <si>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</si>
  <si>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</si>
  <si>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</si>
  <si>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</si>
  <si>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</si>
  <si>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</si>
  <si>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</si>
  <si>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</si>
  <si>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</si>
  <si>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</si>
  <si>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</si>
  <si>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</si>
  <si>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</si>
  <si>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</si>
  <si>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</si>
  <si>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</si>
  <si>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</si>
  <si>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</si>
  <si>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</si>
  <si>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</si>
  <si>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</si>
  <si>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</si>
  <si>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</si>
  <si>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</si>
  <si>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</si>
  <si>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</si>
  <si>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</si>
  <si>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</si>
  <si>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</si>
  <si>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</si>
  <si>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</si>
  <si>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</si>
  <si>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</si>
  <si>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</si>
  <si>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</si>
  <si>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</si>
  <si>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</si>
  <si>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</si>
  <si>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</si>
  <si>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</si>
  <si>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</si>
  <si>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</si>
  <si>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</si>
  <si>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</si>
  <si>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</si>
  <si>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</si>
  <si>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</si>
  <si>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</si>
  <si>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</si>
  <si>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</si>
  <si>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</si>
  <si>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</si>
  <si>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</si>
  <si>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</si>
  <si>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</si>
  <si>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</si>
  <si>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</si>
  <si>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</si>
  <si>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</si>
  <si>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</si>
  <si>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</si>
  <si>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</si>
  <si>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</si>
  <si>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</si>
  <si>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</si>
  <si>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</si>
  <si>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</si>
  <si>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</si>
  <si>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</si>
  <si>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</si>
  <si>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</si>
  <si>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</si>
  <si>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</si>
  <si>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</si>
  <si>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</si>
  <si>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</si>
  <si>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</si>
  <si>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</si>
  <si>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</si>
  <si>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</si>
  <si>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</si>
  <si>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</si>
  <si>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</si>
  <si>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</si>
  <si>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</si>
  <si>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</si>
  <si>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</si>
  <si>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</si>
  <si>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</si>
  <si>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</si>
  <si>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</si>
  <si>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</si>
  <si>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</si>
  <si>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</si>
  <si>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</si>
  <si>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</si>
  <si>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</si>
  <si>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</si>
  <si>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</si>
  <si>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</si>
  <si>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</si>
  <si>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</si>
  <si>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</si>
  <si>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</si>
  <si>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</si>
  <si>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</si>
  <si>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</si>
  <si>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</si>
  <si>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</si>
  <si>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</si>
  <si>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</si>
  <si>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</si>
  <si>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</si>
  <si>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</si>
  <si>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</si>
  <si>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</si>
  <si>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</si>
  <si>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</si>
  <si>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</si>
  <si>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</si>
  <si>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</si>
  <si>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</si>
  <si>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</si>
  <si>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</si>
  <si>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</si>
  <si>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</si>
  <si>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</si>
  <si>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</si>
  <si>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</si>
  <si>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</si>
  <si>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</si>
  <si>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</si>
  <si>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</si>
  <si>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</si>
  <si>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</si>
  <si>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</si>
  <si>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</si>
  <si>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</si>
  <si>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</si>
  <si>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</si>
  <si>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</si>
  <si>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</si>
  <si>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</si>
  <si>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</si>
  <si>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</si>
  <si>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</si>
  <si>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</si>
  <si>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</si>
  <si>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</si>
  <si>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</si>
  <si>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</si>
  <si>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</si>
  <si>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</si>
  <si>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</si>
  <si>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</si>
  <si>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</si>
  <si>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</si>
  <si>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</si>
  <si>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</si>
  <si>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</si>
  <si>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</si>
  <si>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</si>
  <si>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</si>
  <si>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</si>
  <si>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</si>
  <si>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</si>
  <si>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</si>
  <si>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</si>
  <si>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</si>
  <si>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</si>
  <si>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</si>
  <si>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</si>
  <si>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</si>
  <si>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</si>
  <si>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</si>
  <si>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</si>
  <si>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</si>
  <si>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</si>
  <si>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</si>
  <si>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</si>
  <si>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</si>
  <si>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</si>
  <si>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</si>
  <si>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</si>
  <si>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</si>
  <si>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</si>
  <si>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</si>
  <si>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</si>
  <si>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</si>
  <si>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</si>
  <si>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</si>
  <si>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</si>
  <si>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</si>
  <si>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</si>
  <si>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</si>
  <si>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</si>
  <si>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</si>
  <si>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</si>
  <si>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</si>
  <si>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</si>
  <si>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</si>
  <si>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</si>
  <si>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</si>
  <si>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</si>
  <si>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</si>
  <si>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</si>
  <si>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</si>
  <si>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</si>
  <si>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</si>
  <si>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</si>
  <si>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</si>
  <si>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</si>
  <si>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</si>
  <si>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</si>
  <si>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</si>
  <si>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</si>
  <si>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</si>
  <si>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</si>
  <si>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</si>
  <si>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</si>
  <si>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</si>
  <si>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</si>
  <si>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</si>
  <si>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</si>
  <si>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</si>
  <si>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</si>
  <si>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</si>
  <si>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</si>
  <si>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</si>
  <si>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</si>
  <si>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</si>
  <si>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</si>
  <si>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</si>
  <si>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</si>
  <si>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</si>
  <si>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</si>
  <si>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</si>
  <si>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</si>
  <si>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</si>
  <si>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</si>
  <si>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</si>
  <si>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</si>
  <si>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</si>
  <si>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</si>
  <si>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</si>
  <si>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</si>
  <si>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</si>
  <si>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</si>
  <si>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</si>
  <si>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</si>
  <si>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</si>
  <si>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</si>
  <si>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</si>
  <si>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</si>
  <si>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</si>
  <si>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</si>
  <si>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</si>
  <si>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</si>
  <si>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</si>
  <si>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</si>
  <si>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</si>
  <si>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</si>
  <si>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</si>
  <si>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</si>
  <si>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</si>
  <si>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</si>
  <si>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</si>
  <si>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</si>
  <si>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</si>
  <si>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</si>
  <si>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</si>
  <si>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</si>
  <si>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</si>
  <si>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</si>
  <si>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</si>
  <si>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</si>
  <si>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</si>
  <si>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</si>
  <si>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</si>
  <si>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</si>
  <si>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</si>
  <si>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</si>
  <si>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</si>
  <si>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</si>
  <si>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</si>
  <si>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</si>
  <si>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</si>
  <si>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</si>
  <si>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</si>
  <si>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</si>
  <si>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</si>
  <si>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</si>
  <si>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</si>
  <si>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</si>
  <si>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</si>
  <si>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</si>
  <si>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</si>
  <si>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</si>
  <si>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</si>
  <si>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</si>
  <si>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</si>
  <si>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</si>
  <si>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</si>
  <si>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</si>
  <si>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</si>
  <si>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</si>
  <si>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</si>
  <si>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</si>
  <si>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</si>
  <si>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</si>
  <si>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</si>
  <si>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</si>
  <si>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</si>
  <si>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</si>
  <si>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</si>
  <si>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</si>
  <si>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</si>
  <si>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</si>
  <si>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</si>
  <si>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</si>
  <si>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</si>
  <si>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</si>
  <si>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</si>
  <si>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</si>
  <si>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</si>
  <si>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</si>
  <si>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</si>
  <si>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</si>
  <si>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</si>
  <si>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</si>
  <si>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</si>
  <si>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</si>
  <si>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</si>
  <si>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</si>
  <si>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</si>
  <si>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</si>
  <si>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</si>
  <si>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</si>
  <si>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</si>
  <si>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</si>
  <si>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</si>
  <si>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</si>
  <si>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</si>
  <si>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</si>
  <si>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</si>
  <si>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</si>
  <si>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</si>
  <si>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</si>
  <si>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</si>
  <si>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</si>
  <si>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</si>
  <si>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</si>
  <si>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</si>
  <si>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</si>
  <si>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</si>
  <si>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</si>
  <si>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</si>
  <si>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</si>
  <si>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</si>
  <si>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</si>
  <si>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</si>
  <si>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</si>
  <si>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</si>
  <si>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</si>
  <si>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</si>
  <si>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</si>
  <si>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</si>
  <si>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</si>
  <si>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</si>
  <si>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</si>
  <si>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</si>
  <si>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</si>
  <si>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</si>
  <si>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</si>
  <si>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</si>
  <si>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</si>
  <si>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</si>
  <si>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</si>
  <si>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</si>
  <si>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</si>
  <si>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</si>
  <si>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</si>
  <si>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</si>
  <si>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</si>
  <si>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</si>
  <si>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</si>
  <si>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</si>
  <si>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</si>
  <si>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</si>
  <si>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</si>
  <si>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</si>
  <si>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</si>
  <si>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</si>
  <si>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</si>
  <si>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</si>
  <si>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</si>
  <si>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</si>
  <si>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</si>
  <si>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</si>
  <si>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</si>
  <si>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</si>
  <si>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</si>
  <si>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</si>
  <si>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</si>
  <si>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</si>
  <si>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</si>
  <si>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</si>
  <si>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</si>
  <si>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</si>
  <si>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</si>
  <si>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</si>
  <si>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</si>
  <si>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</si>
  <si>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</si>
  <si>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</si>
  <si>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</si>
  <si>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</si>
  <si>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</si>
  <si>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</si>
  <si>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</si>
  <si>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</si>
  <si>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</si>
  <si>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</si>
  <si>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</si>
  <si>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</si>
  <si>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</si>
  <si>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</si>
  <si>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</si>
  <si>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</si>
  <si>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</si>
  <si>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</si>
  <si>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</si>
  <si>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</si>
  <si>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</si>
  <si>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</si>
  <si>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</si>
  <si>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</si>
  <si>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</si>
  <si>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</si>
  <si>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</si>
  <si>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</si>
  <si>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</si>
  <si>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</si>
  <si>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</si>
  <si>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</si>
  <si>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</si>
  <si>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</si>
  <si>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</si>
  <si>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</si>
  <si>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</si>
  <si>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</si>
  <si>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</si>
  <si>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</si>
  <si>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</si>
  <si>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</si>
  <si>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</si>
  <si>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</si>
  <si>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</si>
  <si>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</si>
  <si>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</si>
  <si>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</si>
  <si>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</si>
  <si>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</si>
  <si>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</si>
  <si>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</si>
  <si>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</si>
  <si>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</si>
  <si>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</si>
  <si>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</si>
  <si>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</si>
  <si>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</si>
  <si>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</si>
  <si>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</si>
  <si>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</si>
  <si>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</si>
  <si>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</si>
  <si>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</si>
  <si>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</si>
  <si>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</si>
  <si>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</si>
  <si>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</si>
  <si>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</si>
  <si>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</si>
  <si>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</si>
  <si>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</si>
  <si>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</si>
  <si>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</si>
  <si>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</si>
  <si>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</si>
  <si>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</si>
  <si>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</si>
  <si>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</si>
  <si>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</si>
  <si>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</si>
  <si>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</si>
  <si>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</si>
  <si>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</si>
  <si>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</si>
  <si>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</si>
  <si>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</si>
  <si>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</si>
  <si>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</si>
  <si>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</si>
  <si>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</si>
  <si>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</si>
  <si>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</si>
  <si>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</si>
  <si>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</si>
  <si>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</si>
  <si>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</si>
  <si>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</si>
  <si>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</si>
  <si>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</si>
  <si>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</si>
  <si>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</si>
  <si>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</si>
  <si>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</si>
  <si>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</si>
  <si>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</si>
  <si>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</si>
  <si>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</si>
  <si>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</si>
  <si>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</si>
  <si>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</si>
  <si>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</si>
  <si>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</si>
  <si>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</si>
  <si>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</si>
  <si>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</si>
  <si>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</si>
  <si>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</si>
  <si>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</si>
  <si>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</si>
  <si>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</si>
  <si>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</si>
  <si>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</si>
  <si>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</si>
  <si>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</si>
  <si>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</si>
  <si>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</si>
  <si>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</si>
  <si>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</si>
  <si>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</si>
  <si>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</si>
  <si>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</si>
  <si>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</si>
  <si>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</si>
  <si>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</si>
  <si>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</si>
  <si>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</si>
  <si>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</si>
  <si>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</si>
  <si>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</si>
  <si>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</si>
  <si>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</si>
  <si>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</si>
  <si>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</si>
  <si>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</si>
  <si>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</si>
  <si>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</si>
  <si>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</si>
  <si>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</si>
  <si>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</si>
  <si>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</si>
  <si>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</si>
  <si>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</si>
  <si>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</si>
  <si>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</si>
  <si>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</si>
  <si>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</si>
  <si>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</si>
  <si>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</si>
  <si>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</si>
  <si>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</si>
  <si>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</si>
  <si>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</si>
  <si>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</si>
  <si>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</si>
  <si>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</si>
  <si>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</si>
  <si>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</si>
  <si>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</si>
  <si>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</si>
  <si>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</si>
  <si>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</si>
  <si>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</si>
  <si>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</si>
  <si>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</si>
  <si>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</si>
  <si>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</si>
  <si>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</si>
  <si>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</si>
  <si>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</si>
  <si>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</si>
  <si>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</si>
  <si>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</si>
  <si>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</si>
  <si>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</si>
  <si>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</si>
  <si>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</si>
  <si>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</si>
  <si>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</si>
  <si>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</si>
  <si>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</si>
  <si>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</si>
  <si>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</si>
  <si>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</si>
  <si>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</si>
  <si>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</si>
  <si>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</si>
  <si>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</si>
  <si>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</si>
  <si>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</si>
  <si>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</si>
  <si>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</si>
  <si>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</si>
  <si>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</si>
  <si>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</si>
  <si>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</si>
  <si>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</si>
  <si>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</si>
  <si>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</si>
  <si>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</si>
  <si>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</si>
  <si>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</si>
  <si>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</si>
  <si>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</si>
  <si>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</si>
  <si>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</si>
  <si>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</si>
  <si>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</si>
  <si>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</si>
  <si>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</si>
  <si>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</si>
  <si>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</si>
  <si>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</si>
  <si>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</si>
  <si>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</si>
  <si>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</si>
  <si>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</si>
  <si>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</si>
  <si>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</si>
  <si>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</si>
  <si>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</si>
  <si>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</si>
  <si>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</si>
  <si>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</si>
  <si>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</si>
  <si>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</si>
  <si>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</si>
  <si>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</si>
  <si>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</si>
  <si>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</si>
  <si>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</si>
  <si>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</si>
  <si>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</si>
  <si>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</si>
  <si>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</si>
  <si>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</si>
  <si>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</si>
  <si>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</si>
  <si>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</si>
  <si>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</si>
  <si>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</si>
  <si>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</si>
  <si>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</si>
  <si>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</si>
  <si>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</si>
  <si>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</si>
  <si>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</si>
  <si>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</si>
  <si>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</si>
  <si>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</si>
  <si>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</si>
  <si>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</si>
  <si>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</si>
  <si>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</si>
  <si>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</si>
  <si>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</si>
  <si>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</si>
  <si>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</si>
  <si>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</si>
  <si>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</si>
  <si>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</si>
  <si>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</si>
  <si>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</si>
  <si>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</si>
  <si>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</si>
  <si>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</si>
  <si>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</si>
  <si>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</si>
  <si>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</si>
  <si>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</si>
  <si>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</si>
  <si>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</si>
  <si>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</si>
  <si>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</si>
  <si>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</si>
  <si>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</si>
  <si>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</si>
  <si>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</si>
  <si>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</si>
  <si>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</si>
  <si>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</si>
  <si>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</si>
  <si>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</si>
  <si>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</si>
  <si>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</si>
  <si>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</si>
  <si>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</si>
  <si>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</si>
  <si>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</si>
  <si>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</si>
  <si>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</si>
  <si>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</si>
  <si>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</si>
  <si>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</si>
  <si>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</si>
  <si>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</si>
  <si>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</si>
  <si>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</si>
  <si>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</si>
  <si>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</si>
  <si>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</si>
  <si>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</si>
  <si>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</si>
  <si>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</si>
  <si>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</si>
  <si>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</si>
  <si>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</si>
  <si>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</si>
  <si>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</si>
  <si>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</si>
  <si>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</si>
  <si>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</si>
  <si>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</si>
  <si>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</si>
  <si>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</si>
  <si>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</si>
  <si>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</si>
  <si>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</si>
  <si>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</si>
  <si>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</si>
  <si>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</si>
  <si>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</si>
  <si>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</si>
  <si>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</si>
  <si>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</si>
  <si>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</si>
  <si>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</si>
  <si>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</si>
  <si>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</si>
  <si>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</si>
  <si>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</si>
  <si>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</si>
  <si>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</si>
  <si>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</si>
  <si>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</si>
  <si>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</si>
  <si>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</si>
  <si>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</si>
  <si>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</si>
  <si>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</si>
  <si>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</si>
  <si>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</si>
  <si>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</si>
  <si>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</si>
  <si>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</si>
  <si>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</si>
  <si>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</si>
  <si>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</si>
  <si>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</si>
  <si>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</si>
  <si>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</si>
  <si>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</si>
  <si>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</si>
  <si>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</si>
  <si>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</si>
  <si>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</si>
  <si>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</si>
  <si>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</si>
  <si>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</si>
  <si>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</si>
  <si>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</si>
  <si>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</si>
  <si>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</si>
  <si>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</si>
  <si>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</si>
  <si>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</si>
  <si>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</si>
  <si>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</si>
  <si>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</si>
  <si>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</si>
  <si>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</si>
  <si>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</si>
  <si>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</si>
  <si>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</si>
  <si>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</si>
  <si>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</si>
  <si>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</si>
  <si>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</si>
  <si>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</si>
  <si>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</si>
  <si>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</si>
  <si>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</si>
  <si>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</si>
  <si>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</si>
  <si>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</si>
  <si>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</si>
  <si>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</si>
  <si>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</si>
  <si>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</si>
  <si>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</si>
  <si>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</si>
  <si>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</si>
  <si>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</si>
  <si>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</si>
  <si>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</si>
  <si>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</si>
  <si>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</si>
  <si>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</si>
  <si>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</si>
  <si>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</si>
  <si>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</si>
  <si>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</si>
  <si>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</si>
  <si>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</si>
  <si>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</si>
  <si>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</si>
  <si>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</si>
  <si>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</si>
  <si>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</si>
  <si>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</si>
  <si>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</si>
  <si>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</si>
  <si>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</si>
  <si>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</si>
  <si>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</si>
  <si>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</si>
  <si>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</si>
  <si>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</si>
  <si>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</si>
  <si>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</si>
  <si>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</si>
  <si>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</si>
  <si>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</si>
  <si>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</si>
  <si>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</si>
  <si>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</si>
  <si>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</si>
  <si>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</si>
  <si>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</si>
  <si>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</si>
  <si>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</si>
  <si>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</si>
  <si>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</si>
  <si>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</si>
  <si>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</si>
  <si>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</si>
  <si>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</si>
  <si>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</si>
  <si>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</si>
  <si>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</si>
  <si>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</si>
  <si>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</si>
  <si>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</si>
  <si>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</si>
  <si>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</si>
  <si>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</si>
  <si>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</si>
  <si>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</si>
  <si>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</si>
  <si>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</si>
  <si>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</si>
  <si>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</si>
  <si>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</si>
  <si>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</si>
  <si>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</si>
  <si>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</si>
  <si>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</si>
  <si>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</si>
  <si>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</si>
  <si>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</si>
  <si>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</si>
  <si>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</si>
  <si>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</si>
  <si>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</si>
  <si>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</si>
  <si>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</si>
  <si>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</si>
  <si>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</si>
  <si>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</si>
  <si>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</si>
  <si>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</si>
  <si>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</si>
  <si>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</si>
  <si>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</si>
  <si>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</si>
  <si>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</si>
  <si>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</si>
  <si>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</si>
  <si>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</si>
  <si>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</si>
  <si>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</si>
  <si>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</si>
  <si>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</si>
  <si>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</si>
  <si>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</si>
  <si>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</si>
  <si>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</si>
  <si>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</si>
  <si>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</si>
  <si>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</si>
  <si>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</si>
  <si>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</si>
  <si>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</si>
  <si>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</si>
  <si>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</si>
  <si>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</si>
  <si>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</si>
  <si>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</si>
  <si>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</si>
  <si>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</si>
  <si>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</si>
  <si>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</si>
  <si>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</si>
  <si>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</si>
  <si>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</si>
  <si>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</si>
  <si>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</si>
  <si>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</si>
  <si>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</si>
  <si>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</si>
  <si>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</si>
  <si>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</si>
  <si>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</si>
  <si>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</si>
  <si>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</si>
  <si>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</si>
  <si>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</si>
  <si>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</si>
  <si>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</si>
  <si>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</si>
  <si>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</si>
  <si>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</si>
  <si>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</si>
  <si>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</si>
  <si>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</si>
  <si>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</si>
  <si>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</si>
  <si>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</si>
  <si>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</si>
  <si>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</si>
  <si>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</si>
  <si>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</si>
  <si>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</si>
  <si>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</si>
  <si>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</si>
  <si>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</si>
  <si>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</si>
  <si>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</si>
  <si>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</si>
  <si>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</si>
  <si>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</si>
  <si>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</si>
  <si>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</si>
  <si>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</si>
  <si>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</si>
  <si>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</si>
  <si>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</si>
  <si>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</si>
  <si>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</si>
  <si>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</si>
  <si>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</si>
  <si>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</si>
  <si>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</si>
  <si>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</si>
  <si>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</si>
  <si>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</si>
  <si>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</si>
  <si>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</si>
  <si>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</si>
  <si>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</si>
  <si>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</si>
  <si>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</si>
  <si>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</si>
  <si>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</si>
  <si>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</si>
  <si>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</si>
  <si>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</si>
  <si>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</si>
  <si>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</si>
  <si>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</si>
  <si>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</si>
  <si>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</si>
  <si>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</si>
  <si>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</si>
  <si>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</si>
  <si>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</si>
  <si>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</si>
  <si>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</si>
  <si>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</si>
  <si>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</si>
  <si>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</si>
  <si>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</si>
  <si>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</si>
  <si>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</si>
  <si>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</si>
  <si>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</si>
  <si>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</si>
  <si>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</si>
  <si>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</si>
  <si>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</si>
  <si>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</si>
  <si>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</si>
  <si>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</si>
  <si>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</si>
  <si>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</si>
  <si>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</si>
  <si>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</si>
  <si>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</si>
  <si>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</si>
  <si>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</si>
  <si>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</si>
  <si>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</si>
  <si>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</si>
  <si>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</si>
  <si>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</si>
  <si>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</si>
  <si>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</si>
  <si>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</si>
  <si>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</si>
  <si>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</si>
  <si>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</si>
  <si>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</si>
  <si>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</si>
  <si>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</si>
  <si>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</si>
  <si>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</si>
  <si>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</si>
  <si>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</si>
  <si>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</si>
  <si>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</si>
  <si>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</si>
  <si>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</si>
  <si>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</si>
  <si>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</si>
  <si>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</si>
  <si>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</si>
  <si>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</si>
  <si>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</si>
  <si>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</si>
  <si>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</si>
  <si>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</si>
  <si>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</si>
  <si>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</si>
  <si>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</si>
  <si>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</si>
  <si>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</si>
  <si>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</si>
  <si>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</si>
  <si>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</si>
  <si>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</si>
  <si>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</si>
  <si>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</si>
  <si>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</si>
  <si>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</si>
  <si>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</si>
  <si>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</si>
  <si>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</si>
  <si>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</si>
  <si>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</si>
  <si>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</si>
  <si>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</si>
  <si>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</si>
  <si>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</si>
  <si>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</si>
  <si>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</si>
  <si>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</si>
  <si>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</si>
  <si>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</si>
  <si>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</si>
  <si>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</si>
  <si>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</si>
  <si>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</si>
  <si>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</si>
  <si>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</si>
  <si>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</si>
  <si>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</si>
  <si>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</si>
  <si>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</si>
  <si>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</si>
  <si>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</si>
  <si>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</si>
  <si>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</si>
  <si>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</si>
  <si>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</si>
  <si>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</si>
  <si>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</si>
  <si>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</si>
  <si>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</si>
  <si>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</si>
  <si>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</si>
  <si>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</si>
  <si>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</si>
  <si>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</si>
  <si>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</si>
  <si>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</si>
  <si>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</si>
  <si>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</si>
  <si>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</si>
  <si>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</si>
  <si>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</si>
  <si>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</si>
  <si>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</si>
  <si>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</si>
  <si>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</si>
  <si>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</si>
  <si>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</si>
  <si>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</si>
  <si>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</si>
  <si>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</si>
  <si>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</si>
  <si>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</si>
  <si>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</si>
  <si>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</si>
  <si>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</si>
  <si>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</si>
  <si>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</si>
  <si>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</si>
  <si>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</si>
  <si>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</si>
  <si>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</si>
  <si>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</si>
  <si>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</si>
  <si>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</si>
  <si>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</si>
  <si>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</si>
  <si>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</si>
  <si>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</si>
  <si>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</si>
  <si>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</si>
  <si>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</si>
  <si>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</si>
  <si>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</si>
  <si>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</si>
  <si>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</si>
  <si>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</si>
  <si>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</si>
  <si>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</si>
  <si>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</si>
  <si>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</si>
  <si>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</si>
  <si>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</si>
  <si>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</si>
  <si>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</si>
  <si>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</si>
  <si>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</si>
  <si>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</si>
  <si>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</si>
  <si>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</si>
  <si>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</si>
  <si>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</si>
  <si>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</si>
  <si>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</si>
  <si>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</si>
  <si>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</si>
  <si>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</si>
  <si>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</si>
  <si>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</si>
  <si>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</si>
  <si>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</si>
  <si>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</si>
  <si>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</si>
  <si>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</si>
  <si>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</si>
  <si>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</si>
  <si>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</si>
  <si>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</si>
  <si>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</si>
  <si>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</si>
  <si>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</si>
  <si>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</si>
  <si>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</si>
  <si>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</si>
  <si>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</si>
  <si>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</si>
  <si>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</si>
  <si>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</si>
  <si>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</si>
  <si>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</si>
  <si>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</si>
  <si>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</si>
  <si>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</si>
  <si>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</si>
  <si>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</si>
  <si>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</si>
  <si>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</si>
  <si>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</si>
  <si>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</si>
  <si>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</si>
  <si>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</si>
  <si>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</si>
  <si>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</si>
  <si>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</si>
  <si>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</si>
  <si>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</si>
  <si>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</si>
  <si>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</si>
  <si>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</si>
  <si>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</si>
  <si>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</si>
  <si>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</si>
  <si>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</si>
  <si>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</si>
  <si>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</si>
  <si>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</si>
  <si>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</si>
  <si>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</si>
  <si>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</si>
  <si>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</si>
  <si>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</si>
  <si>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</si>
  <si>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</si>
  <si>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</si>
  <si>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</si>
  <si>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</si>
  <si>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</si>
  <si>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</si>
  <si>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</si>
  <si>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</si>
  <si>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</si>
  <si>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</si>
  <si>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</si>
  <si>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</si>
  <si>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</si>
  <si>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</si>
  <si>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</si>
  <si>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</si>
  <si>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</si>
  <si>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</si>
  <si>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</si>
  <si>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</si>
  <si>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</si>
  <si>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</si>
  <si>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</si>
  <si>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</si>
  <si>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</si>
  <si>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</si>
  <si>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</si>
  <si>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</si>
  <si>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</si>
  <si>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</si>
  <si>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</si>
  <si>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</si>
  <si>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</si>
  <si>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</si>
  <si>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</si>
  <si>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</si>
  <si>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</si>
  <si>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</si>
  <si>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</si>
  <si>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</si>
  <si>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</si>
  <si>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</si>
  <si>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</si>
  <si>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</si>
  <si>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</si>
  <si>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</si>
  <si>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</si>
  <si>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</si>
  <si>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</si>
  <si>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</si>
  <si>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</si>
  <si>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</si>
  <si>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</si>
  <si>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</si>
  <si>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</si>
  <si>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</si>
  <si>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</si>
  <si>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</si>
  <si>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</si>
  <si>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</si>
  <si>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</si>
  <si>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</si>
  <si>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</si>
  <si>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</si>
  <si>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</si>
  <si>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</si>
  <si>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</si>
  <si>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</si>
  <si>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</si>
  <si>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</si>
  <si>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</si>
  <si>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</si>
  <si>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</si>
  <si>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</si>
  <si>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</si>
  <si>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</si>
  <si>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</si>
  <si>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</si>
  <si>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</si>
  <si>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</si>
  <si>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</si>
  <si>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</si>
  <si>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</si>
  <si>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</si>
  <si>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</si>
  <si>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</si>
  <si>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</si>
  <si>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</si>
  <si>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</si>
  <si>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</si>
  <si>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</si>
  <si>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</si>
  <si>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</si>
  <si>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</si>
  <si>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</si>
  <si>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</si>
  <si>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</si>
  <si>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</si>
  <si>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</si>
  <si>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</si>
  <si>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</si>
  <si>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</si>
  <si>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</si>
  <si>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</si>
  <si>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</si>
  <si>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</si>
  <si>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</si>
  <si>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</si>
  <si>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</si>
  <si>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</si>
  <si>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</si>
  <si>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</si>
  <si>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</si>
  <si>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</si>
  <si>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</si>
  <si>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</si>
  <si>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</si>
  <si>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</si>
  <si>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</si>
  <si>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</si>
  <si>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</si>
  <si>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</si>
  <si>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</si>
  <si>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</si>
  <si>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</si>
  <si>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</si>
  <si>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</si>
  <si>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</si>
  <si>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</si>
  <si>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</si>
  <si>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</si>
  <si>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</si>
  <si>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</si>
  <si>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</si>
  <si>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</si>
  <si>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</si>
  <si>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</si>
  <si>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</si>
  <si>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</si>
  <si>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</si>
  <si>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</si>
  <si>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</si>
  <si>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</si>
  <si>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</si>
  <si>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</si>
  <si>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</si>
  <si>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</si>
  <si>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</si>
  <si>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</si>
  <si>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</si>
  <si>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</si>
  <si>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</si>
  <si>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</si>
  <si>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</si>
  <si>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</si>
  <si>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</si>
  <si>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</si>
  <si>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</si>
  <si>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</si>
  <si>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</si>
  <si>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</si>
  <si>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</si>
  <si>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</si>
  <si>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</si>
  <si>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</si>
  <si>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</si>
  <si>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</si>
  <si>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</si>
  <si>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</si>
  <si>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</si>
  <si>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</si>
  <si>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</si>
  <si>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</si>
  <si>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</si>
  <si>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</si>
  <si>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</si>
  <si>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</si>
  <si>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</si>
  <si>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</si>
  <si>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</si>
  <si>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</si>
  <si>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</si>
  <si>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</si>
  <si>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</si>
  <si>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</si>
  <si>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</si>
  <si>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</si>
  <si>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</si>
  <si>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</si>
  <si>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</si>
  <si>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</si>
  <si>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</si>
  <si>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</si>
  <si>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</si>
  <si>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</si>
  <si>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</si>
  <si>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</si>
  <si>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</si>
  <si>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</si>
  <si>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</si>
  <si>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</si>
  <si>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</si>
  <si>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</si>
  <si>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</si>
  <si>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</si>
  <si>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</si>
  <si>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</si>
  <si>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</si>
  <si>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</si>
  <si>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</si>
  <si>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</si>
  <si>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</si>
  <si>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</si>
  <si>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</si>
  <si>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</si>
  <si>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</si>
  <si>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</si>
  <si>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</si>
  <si>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</si>
  <si>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</si>
  <si>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</si>
  <si>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</si>
  <si>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</si>
  <si>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</si>
  <si>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</si>
  <si>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</si>
  <si>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</si>
  <si>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</si>
  <si>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</si>
  <si>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</si>
  <si>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</si>
  <si>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</si>
  <si>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</si>
  <si>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</si>
  <si>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</si>
  <si>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</si>
  <si>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</si>
  <si>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</si>
  <si>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</si>
  <si>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</si>
  <si>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</si>
  <si>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</si>
  <si>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</si>
  <si>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</si>
  <si>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</si>
  <si>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</si>
  <si>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</si>
  <si>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</si>
  <si>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</si>
  <si>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</si>
  <si>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</si>
  <si>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</si>
  <si>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</si>
  <si>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</si>
  <si>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</si>
  <si>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</si>
  <si>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</si>
  <si>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</si>
  <si>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</si>
  <si>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</si>
  <si>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</si>
  <si>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</si>
  <si>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</si>
  <si>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</si>
  <si>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</si>
  <si>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</si>
  <si>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</si>
  <si>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</si>
  <si>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</si>
  <si>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</si>
  <si>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</si>
  <si>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</si>
  <si>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</si>
  <si>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</si>
  <si>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</si>
  <si>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</si>
  <si>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</si>
  <si>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</si>
  <si>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</si>
  <si>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</si>
  <si>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</si>
  <si>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</si>
  <si>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</si>
  <si>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</si>
  <si>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</si>
  <si>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</si>
  <si>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</si>
  <si>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</si>
  <si>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</si>
  <si>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</si>
  <si>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</si>
  <si>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</si>
  <si>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</si>
  <si>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</si>
  <si>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</si>
  <si>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</si>
  <si>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</si>
  <si>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</si>
  <si>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</si>
  <si>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</si>
  <si>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</si>
  <si>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</si>
  <si>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</si>
  <si>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</si>
  <si>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</si>
  <si>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</si>
  <si>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</si>
  <si>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</si>
  <si>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</si>
  <si>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</si>
  <si>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</si>
  <si>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</si>
  <si>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</si>
  <si>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</si>
  <si>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</si>
  <si>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</si>
  <si>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</si>
  <si>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</si>
  <si>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</si>
  <si>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</si>
  <si>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</si>
  <si>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</si>
  <si>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</si>
  <si>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</si>
  <si>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</si>
  <si>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</si>
  <si>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</si>
  <si>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</si>
  <si>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</si>
  <si>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</si>
  <si>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</si>
  <si>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</si>
  <si>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</si>
  <si>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</si>
  <si>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</si>
  <si>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</si>
  <si>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</si>
  <si>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</si>
  <si>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</si>
  <si>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</si>
  <si>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</si>
  <si>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</si>
  <si>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</si>
  <si>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</si>
  <si>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</si>
  <si>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</si>
  <si>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</si>
  <si>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</si>
  <si>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</si>
  <si>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</si>
  <si>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</si>
  <si>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</si>
  <si>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</si>
  <si>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</si>
  <si>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</si>
  <si>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</si>
  <si>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</si>
  <si>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</si>
  <si>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</si>
  <si>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</si>
  <si>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</si>
  <si>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</si>
  <si>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</si>
  <si>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</si>
  <si>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</si>
  <si>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</si>
  <si>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</si>
  <si>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</si>
  <si>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</si>
  <si>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</si>
  <si>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</si>
  <si>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</si>
  <si>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</si>
  <si>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</si>
  <si>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</si>
  <si>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</si>
  <si>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</si>
  <si>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</si>
  <si>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</si>
  <si>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</si>
  <si>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</si>
  <si>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</si>
  <si>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</si>
  <si>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</si>
  <si>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</si>
  <si>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</si>
  <si>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</si>
  <si>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</si>
  <si>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</si>
  <si>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</si>
  <si>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</si>
  <si>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</si>
  <si>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</si>
  <si>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</si>
  <si>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</si>
  <si>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</si>
  <si>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</si>
  <si>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</si>
  <si>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</si>
  <si>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</si>
  <si>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</si>
  <si>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</si>
  <si>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</si>
  <si>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</si>
  <si>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</si>
  <si>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</si>
  <si>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</si>
  <si>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</si>
  <si>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</si>
  <si>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</si>
  <si>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</si>
  <si>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</si>
  <si>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</si>
  <si>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</si>
  <si>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</si>
  <si>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</si>
  <si>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</si>
  <si>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</si>
  <si>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</si>
  <si>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</si>
  <si>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</si>
  <si>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</si>
  <si>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</si>
  <si>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</si>
  <si>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</si>
  <si>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</si>
  <si>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</si>
  <si>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</si>
  <si>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</si>
  <si>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</si>
  <si>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</si>
  <si>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</si>
  <si>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</si>
  <si>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</si>
  <si>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</si>
  <si>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</si>
  <si>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</si>
  <si>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</si>
  <si>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</si>
  <si>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</si>
  <si>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</si>
  <si>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</si>
  <si>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</si>
  <si>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</si>
  <si>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</si>
  <si>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</si>
  <si>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</si>
  <si>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</si>
  <si>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</si>
  <si>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</si>
  <si>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</si>
  <si>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</si>
  <si>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</si>
  <si>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</si>
  <si>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</si>
  <si>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</si>
  <si>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</si>
  <si>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</si>
  <si>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</si>
  <si>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</si>
  <si>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</si>
  <si>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</si>
  <si>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</si>
  <si>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</si>
  <si>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</si>
  <si>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</si>
  <si>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</si>
  <si>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</si>
  <si>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</si>
  <si>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</si>
  <si>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</si>
  <si>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</si>
  <si>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</si>
  <si>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</si>
  <si>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</si>
  <si>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</si>
  <si>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</si>
  <si>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</si>
  <si>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</si>
  <si>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</si>
  <si>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</si>
  <si>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</si>
  <si>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</si>
  <si>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</si>
  <si>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</si>
  <si>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</si>
  <si>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</si>
  <si>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</si>
  <si>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</si>
  <si>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</si>
  <si>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</si>
  <si>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</si>
  <si>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</si>
  <si>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</si>
  <si>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</si>
  <si>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</si>
  <si>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</si>
  <si>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</si>
  <si>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</si>
  <si>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</si>
  <si>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</si>
  <si>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</si>
  <si>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</si>
  <si>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</si>
  <si>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</si>
  <si>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</si>
  <si>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</si>
  <si>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</si>
  <si>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</si>
  <si>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</si>
  <si>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</si>
  <si>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</si>
  <si>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</si>
  <si>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</si>
  <si>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</si>
  <si>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</si>
  <si>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</si>
  <si>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</si>
  <si>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</si>
  <si>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</si>
  <si>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</si>
  <si>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</si>
  <si>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</si>
  <si>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</si>
  <si>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</si>
  <si>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</si>
  <si>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</si>
  <si>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</si>
  <si>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</si>
  <si>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</si>
  <si>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</si>
  <si>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</si>
  <si>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</si>
  <si>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</si>
  <si>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</si>
  <si>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</si>
  <si>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</si>
  <si>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</si>
  <si>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</si>
  <si>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</si>
  <si>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</si>
  <si>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</si>
  <si>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</si>
  <si>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</si>
  <si>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</si>
  <si>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</si>
  <si>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</si>
  <si>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</si>
  <si>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</si>
  <si>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</si>
  <si>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</si>
  <si>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</si>
  <si>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</si>
  <si>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</si>
  <si>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</si>
  <si>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</si>
  <si>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</si>
  <si>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</si>
  <si>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</si>
  <si>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</si>
  <si>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</si>
  <si>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</si>
  <si>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</si>
  <si>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</si>
  <si>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</si>
  <si>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</si>
  <si>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</si>
  <si>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</si>
  <si>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</si>
  <si>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</si>
  <si>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</si>
  <si>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</si>
  <si>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</si>
  <si>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</si>
  <si>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</si>
  <si>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</si>
  <si>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</si>
  <si>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</si>
  <si>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</si>
  <si>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</si>
  <si>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</si>
  <si>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</si>
  <si>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</si>
  <si>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</si>
  <si>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</si>
  <si>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</si>
  <si>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</si>
  <si>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</si>
  <si>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</si>
  <si>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</si>
  <si>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</si>
  <si>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</si>
  <si>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</si>
  <si>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</si>
  <si>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</si>
  <si>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</si>
  <si>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</si>
  <si>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</si>
  <si>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</si>
  <si>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</si>
  <si>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</si>
  <si>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</si>
  <si>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</si>
  <si>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</si>
  <si>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</si>
  <si>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</si>
  <si>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</si>
  <si>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</si>
  <si>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</si>
  <si>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</si>
  <si>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</si>
  <si>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</si>
  <si>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</si>
  <si>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</si>
  <si>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</si>
  <si>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</si>
  <si>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</si>
  <si>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</si>
  <si>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</si>
  <si>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</si>
  <si>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</si>
  <si>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</si>
  <si>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</si>
  <si>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</si>
  <si>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</si>
  <si>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</si>
  <si>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</si>
  <si>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</si>
  <si>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</si>
  <si>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</si>
  <si>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</si>
  <si>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</si>
  <si>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</si>
  <si>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</si>
  <si>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</si>
  <si>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</si>
  <si>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</si>
  <si>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</si>
  <si>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</si>
  <si>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</si>
  <si>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</si>
  <si>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</si>
  <si>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</si>
  <si>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</si>
  <si>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</si>
  <si>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</si>
  <si>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</si>
  <si>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</si>
  <si>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</si>
  <si>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</si>
  <si>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</si>
  <si>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</si>
  <si>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</si>
  <si>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</si>
  <si>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</si>
  <si>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</si>
  <si>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</si>
  <si>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</si>
  <si>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</si>
  <si>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</si>
  <si>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</si>
  <si>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</si>
  <si>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</si>
  <si>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</si>
  <si>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</si>
  <si>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</si>
  <si>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</si>
  <si>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</si>
  <si>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</si>
  <si>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</si>
  <si>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</si>
  <si>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</si>
  <si>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</si>
  <si>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</si>
  <si>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</si>
  <si>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</si>
  <si>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</si>
  <si>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</si>
  <si>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</si>
  <si>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</si>
  <si>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</si>
  <si>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</si>
  <si>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</si>
  <si>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</si>
  <si>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</si>
  <si>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</si>
  <si>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</si>
  <si>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</si>
  <si>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</si>
  <si>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</si>
  <si>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</si>
  <si>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</si>
  <si>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</si>
  <si>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</si>
  <si>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</si>
  <si>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</si>
  <si>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</si>
  <si>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</si>
  <si>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</si>
  <si>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</si>
  <si>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</si>
  <si>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</si>
  <si>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</si>
  <si>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</si>
  <si>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</si>
  <si>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</si>
  <si>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</si>
  <si>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</si>
  <si>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</si>
  <si>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</si>
  <si>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</si>
  <si>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</si>
  <si>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</si>
  <si>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</si>
  <si>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</si>
  <si>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</si>
  <si>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</si>
  <si>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</si>
  <si>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</si>
  <si>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</si>
  <si>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</si>
  <si>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</si>
  <si>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</si>
  <si>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</si>
  <si>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</si>
  <si>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</si>
  <si>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</si>
  <si>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</si>
  <si>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</si>
  <si>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</si>
  <si>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</si>
  <si>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</si>
  <si>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</si>
  <si>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</si>
  <si>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</si>
  <si>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</si>
  <si>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</si>
  <si>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</si>
  <si>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</si>
  <si>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</si>
  <si>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</si>
  <si>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</si>
  <si>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</si>
  <si>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</si>
  <si>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</si>
  <si>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</si>
  <si>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</si>
  <si>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</si>
  <si>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</si>
  <si>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</si>
  <si>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</si>
  <si>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</si>
  <si>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</si>
  <si>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</si>
  <si>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</si>
  <si>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</si>
  <si>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</si>
  <si>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</si>
  <si>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</si>
  <si>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</si>
  <si>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</si>
  <si>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</si>
  <si>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</si>
  <si>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</si>
  <si>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</si>
  <si>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</si>
  <si>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</si>
  <si>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</si>
  <si>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</si>
  <si>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</si>
  <si>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</si>
  <si>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</si>
  <si>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</si>
  <si>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</si>
  <si>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</si>
  <si>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</si>
  <si>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</si>
  <si>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</si>
  <si>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</si>
  <si>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</si>
  <si>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</si>
  <si>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</si>
  <si>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</si>
  <si>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</si>
  <si>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</si>
  <si>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</si>
  <si>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</si>
  <si>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</si>
  <si>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</si>
  <si>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</si>
  <si>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</si>
  <si>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</si>
  <si>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</si>
  <si>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</si>
  <si>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</si>
  <si>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</si>
  <si>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</si>
  <si>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</si>
  <si>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</si>
  <si>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</si>
  <si>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</si>
  <si>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</si>
  <si>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</si>
  <si>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</si>
  <si>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</si>
  <si>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</si>
  <si>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</si>
  <si>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</si>
  <si>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</si>
  <si>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</si>
  <si>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</si>
  <si>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</si>
  <si>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</si>
  <si>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</si>
  <si>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</si>
  <si>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</si>
  <si>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</si>
  <si>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</si>
  <si>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</si>
  <si>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</si>
  <si>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</si>
  <si>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</si>
  <si>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</si>
  <si>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</si>
  <si>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</si>
  <si>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</si>
  <si>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</si>
  <si>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</si>
  <si>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</si>
  <si>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</si>
  <si>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</si>
  <si>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</si>
  <si>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</si>
  <si>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</si>
  <si>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</si>
  <si>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</si>
  <si>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</si>
  <si>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</si>
  <si>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</si>
  <si>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</si>
  <si>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</si>
  <si>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</si>
  <si>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</si>
  <si>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</si>
  <si>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</si>
  <si>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</si>
  <si>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</si>
  <si>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</si>
  <si>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</si>
  <si>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</si>
  <si>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</si>
  <si>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</si>
  <si>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</si>
  <si>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</si>
  <si>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</si>
  <si>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</si>
  <si>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</si>
  <si>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</si>
  <si>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</si>
  <si>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</si>
  <si>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</si>
  <si>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</si>
  <si>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</si>
  <si>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</si>
  <si>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</si>
  <si>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</si>
  <si>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</si>
  <si>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</si>
  <si>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</si>
  <si>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</si>
  <si>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</si>
  <si>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</si>
  <si>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</si>
  <si>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</si>
  <si>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</si>
  <si>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</si>
  <si>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</si>
  <si>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</si>
  <si>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</si>
  <si>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</si>
  <si>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</si>
  <si>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</si>
  <si>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</si>
  <si>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</si>
  <si>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</si>
  <si>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</si>
  <si>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</si>
  <si>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</si>
  <si>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</si>
  <si>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</si>
  <si>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</si>
  <si>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</si>
  <si>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</si>
  <si>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</si>
  <si>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</si>
  <si>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</si>
  <si>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</si>
  <si>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</si>
  <si>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</si>
  <si>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</si>
  <si>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</si>
  <si>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</si>
  <si>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</si>
  <si>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</si>
  <si>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</si>
  <si>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</si>
  <si>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</si>
  <si>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</si>
  <si>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</si>
  <si>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</si>
  <si>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</si>
  <si>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</si>
  <si>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</si>
  <si>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</si>
  <si>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</si>
  <si>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</si>
  <si>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</si>
  <si>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</si>
  <si>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</si>
  <si>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</si>
  <si>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</si>
  <si>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</si>
  <si>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</si>
  <si>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</si>
  <si>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</si>
  <si>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</si>
  <si>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</si>
  <si>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</si>
  <si>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</si>
  <si>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</si>
  <si>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</si>
  <si>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</si>
  <si>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</si>
  <si>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</si>
  <si>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</si>
  <si>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</si>
  <si>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</si>
  <si>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</si>
  <si>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</si>
  <si>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</si>
  <si>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</si>
  <si>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</si>
  <si>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</si>
  <si>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</si>
  <si>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</si>
  <si>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</si>
  <si>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</si>
  <si>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</si>
  <si>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</si>
  <si>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</si>
  <si>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</si>
  <si>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</si>
  <si>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</si>
  <si>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</si>
  <si>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</si>
  <si>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</si>
  <si>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</si>
  <si>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</si>
  <si>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</si>
  <si>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</si>
  <si>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</si>
  <si>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</si>
  <si>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</si>
  <si>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</si>
  <si>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</si>
  <si>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</si>
  <si>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</si>
  <si>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</si>
  <si>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</si>
  <si>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</si>
  <si>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</si>
  <si>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</si>
  <si>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</si>
  <si>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</si>
  <si>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</si>
  <si>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</si>
  <si>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</si>
  <si>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</si>
  <si>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</si>
  <si>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</si>
  <si>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</si>
  <si>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</si>
  <si>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</si>
  <si>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</si>
  <si>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</si>
  <si>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</si>
  <si>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</si>
  <si>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</si>
  <si>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</si>
  <si>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</si>
  <si>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</si>
  <si>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</si>
  <si>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</si>
  <si>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</si>
  <si>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</si>
  <si>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</si>
  <si>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</si>
  <si>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</si>
  <si>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</si>
  <si>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</si>
  <si>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</si>
  <si>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</si>
  <si>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</si>
  <si>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</si>
  <si>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</si>
  <si>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</si>
  <si>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</si>
  <si>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</si>
  <si>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</si>
  <si>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</si>
  <si>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</si>
  <si>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</si>
  <si>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</si>
  <si>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</si>
  <si>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</si>
  <si>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</si>
  <si>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</si>
  <si>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</si>
  <si>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</si>
  <si>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</si>
  <si>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</si>
  <si>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</si>
  <si>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</si>
  <si>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</si>
  <si>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</si>
  <si>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</si>
  <si>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</si>
  <si>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</si>
  <si>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</si>
  <si>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</si>
  <si>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</si>
  <si>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</si>
  <si>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</si>
  <si>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</si>
  <si>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</si>
  <si>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</si>
  <si>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</si>
  <si>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</si>
  <si>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</si>
  <si>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</si>
  <si>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</si>
  <si>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</si>
  <si>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</si>
  <si>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</si>
  <si>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</si>
  <si>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</si>
  <si>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</si>
  <si>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</si>
  <si>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</si>
  <si>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</si>
  <si>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</si>
  <si>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</si>
  <si>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</si>
  <si>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</si>
  <si>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</si>
  <si>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</si>
  <si>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</si>
  <si>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</si>
  <si>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</si>
  <si>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</si>
  <si>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</si>
  <si>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</si>
  <si>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</si>
  <si>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</si>
  <si>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</si>
  <si>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</si>
  <si>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</si>
  <si>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</si>
  <si>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</si>
  <si>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</si>
  <si>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</si>
  <si>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</si>
  <si>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</si>
  <si>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</si>
  <si>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</si>
  <si>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</si>
  <si>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</si>
  <si>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</si>
  <si>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</si>
  <si>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</si>
  <si>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</si>
  <si>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</si>
  <si>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</si>
  <si>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</si>
  <si>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</si>
  <si>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</si>
  <si>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</si>
  <si>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</si>
  <si>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</si>
  <si>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</si>
  <si>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</si>
  <si>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</si>
  <si>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</si>
  <si>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</si>
  <si>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</si>
  <si>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</si>
  <si>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</si>
  <si>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</si>
  <si>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</si>
  <si>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</si>
  <si>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</si>
  <si>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</si>
  <si>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</si>
  <si>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</si>
  <si>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</si>
  <si>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</si>
  <si>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</si>
  <si>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</si>
  <si>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</si>
  <si>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</si>
  <si>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</si>
  <si>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</si>
  <si>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</si>
  <si>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</si>
  <si>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</si>
  <si>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</si>
  <si>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</si>
  <si>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</si>
  <si>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</si>
  <si>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</si>
  <si>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</si>
  <si>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</si>
  <si>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</si>
  <si>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</si>
  <si>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</si>
  <si>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</si>
  <si>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</si>
  <si>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</si>
  <si>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</si>
  <si>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</si>
  <si>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</si>
  <si>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</si>
  <si>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</si>
  <si>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</si>
  <si>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</si>
  <si>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</si>
  <si>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</si>
  <si>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</si>
  <si>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</si>
  <si>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</si>
  <si>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</si>
  <si>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</si>
  <si>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</si>
  <si>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</si>
  <si>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</si>
  <si>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</si>
  <si>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</si>
  <si>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</si>
  <si>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</si>
  <si>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</si>
  <si>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</si>
  <si>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</si>
  <si>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</si>
  <si>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</si>
  <si>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</si>
  <si>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</si>
  <si>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</si>
  <si>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</si>
  <si>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</si>
  <si>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</si>
  <si>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</si>
  <si>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</si>
  <si>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</si>
  <si>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</si>
  <si>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</si>
  <si>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</si>
  <si>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</si>
  <si>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</si>
  <si>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</si>
  <si>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</si>
  <si>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</si>
  <si>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</si>
  <si>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</si>
  <si>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</si>
  <si>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</si>
  <si>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</si>
  <si>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</si>
  <si>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</si>
  <si>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</si>
  <si>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</si>
  <si>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</si>
  <si>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</si>
  <si>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</si>
  <si>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</si>
  <si>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</si>
  <si>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</si>
  <si>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</si>
  <si>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</si>
  <si>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</si>
  <si>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</si>
  <si>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</si>
  <si>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</si>
  <si>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</si>
  <si>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</si>
  <si>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</si>
  <si>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</si>
  <si>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</si>
  <si>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</si>
  <si>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</si>
  <si>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</si>
  <si>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</si>
  <si>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</si>
  <si>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</si>
  <si>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</si>
  <si>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</si>
  <si>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</si>
  <si>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</si>
  <si>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</si>
  <si>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</si>
  <si>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</si>
  <si>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</si>
  <si>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</si>
  <si>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</si>
  <si>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</si>
  <si>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</si>
  <si>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</si>
  <si>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</si>
  <si>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</si>
  <si>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</si>
  <si>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</si>
  <si>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</si>
  <si>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</si>
  <si>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</si>
  <si>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</si>
  <si>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</si>
  <si>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</si>
  <si>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</si>
  <si>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</si>
  <si>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</si>
  <si>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</si>
  <si>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</si>
  <si>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</si>
  <si>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</si>
  <si>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</si>
  <si>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</si>
  <si>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</si>
  <si>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</si>
  <si>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</si>
  <si>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</si>
  <si>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</si>
  <si>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</si>
  <si>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</si>
  <si>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</si>
  <si>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</si>
  <si>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</si>
  <si>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</si>
  <si>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</si>
  <si>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</si>
  <si>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</si>
  <si>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</si>
  <si>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</si>
  <si>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</si>
  <si>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</si>
  <si>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</si>
  <si>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</si>
  <si>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</si>
  <si>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</si>
  <si>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</si>
  <si>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</si>
  <si>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</si>
  <si>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</si>
  <si>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</si>
  <si>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</si>
  <si>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</si>
  <si>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</si>
  <si>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</si>
  <si>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</si>
  <si>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</si>
  <si>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</si>
  <si>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</si>
  <si>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</si>
  <si>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</si>
  <si>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</si>
  <si>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</si>
  <si>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</si>
  <si>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</si>
  <si>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</si>
  <si>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</si>
  <si>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</si>
  <si>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</si>
  <si>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</si>
  <si>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</si>
  <si>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</si>
  <si>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</si>
  <si>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</si>
  <si>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</si>
  <si>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</si>
  <si>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</si>
  <si>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</si>
  <si>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</si>
  <si>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</si>
  <si>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</si>
  <si>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</si>
  <si>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</si>
  <si>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</si>
  <si>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</si>
  <si>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</si>
  <si>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</si>
  <si>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</si>
  <si>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</si>
  <si>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</si>
  <si>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</si>
  <si>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</si>
  <si>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</si>
  <si>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</si>
  <si>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</si>
  <si>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</si>
  <si>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</si>
  <si>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</si>
  <si>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</si>
  <si>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</si>
  <si>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</si>
  <si>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</si>
  <si>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</si>
  <si>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</si>
  <si>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</si>
  <si>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</si>
  <si>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</si>
  <si>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</si>
  <si>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</si>
  <si>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</si>
  <si>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</si>
  <si>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</si>
  <si>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</si>
  <si>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</si>
  <si>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</si>
  <si>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</si>
  <si>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</si>
  <si>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</si>
  <si>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</si>
  <si>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</si>
  <si>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</si>
  <si>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</si>
  <si>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</si>
  <si>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</si>
  <si>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</si>
  <si>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</si>
  <si>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</si>
  <si>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</si>
  <si>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</si>
  <si>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</si>
  <si>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</si>
  <si>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</si>
  <si>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</si>
  <si>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</si>
  <si>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</si>
  <si>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</si>
  <si>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</si>
  <si>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</si>
  <si>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</si>
  <si>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</si>
  <si>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</si>
  <si>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</si>
  <si>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</si>
  <si>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</si>
  <si>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</si>
  <si>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</si>
  <si>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</si>
  <si>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</si>
  <si>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</si>
  <si>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</si>
  <si>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</si>
  <si>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</si>
  <si>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</si>
  <si>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</si>
  <si>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</si>
  <si>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</si>
  <si>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</si>
  <si>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</si>
  <si>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</si>
  <si>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</si>
  <si>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</si>
  <si>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</si>
  <si>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</si>
  <si>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</si>
  <si>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</si>
  <si>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</si>
  <si>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</si>
  <si>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</si>
  <si>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</si>
  <si>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</si>
  <si>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</si>
  <si>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</si>
  <si>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</si>
  <si>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</si>
  <si>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</si>
  <si>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</si>
  <si>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</si>
  <si>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</si>
  <si>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</si>
  <si>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</si>
  <si>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</si>
  <si>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</si>
  <si>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</si>
  <si>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</si>
  <si>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</si>
  <si>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</si>
  <si>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</si>
  <si>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</si>
  <si>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</si>
  <si>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</si>
  <si>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</si>
  <si>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</si>
  <si>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</si>
  <si>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</si>
  <si>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</si>
  <si>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</si>
  <si>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</si>
  <si>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</si>
  <si>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</si>
  <si>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</si>
  <si>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</si>
  <si>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</si>
  <si>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</si>
  <si>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</si>
  <si>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</si>
  <si>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</si>
  <si>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</si>
  <si>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</si>
  <si>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</si>
  <si>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</si>
  <si>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</si>
  <si>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</si>
  <si>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</si>
  <si>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</si>
  <si>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</si>
  <si>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</si>
  <si>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</si>
  <si>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</si>
  <si>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</si>
  <si>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</si>
  <si>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</si>
  <si>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</si>
  <si>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</si>
  <si>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</si>
  <si>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</si>
  <si>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</si>
  <si>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</si>
  <si>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</si>
  <si>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</si>
  <si>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</si>
  <si>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</si>
  <si>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</si>
  <si>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</si>
  <si>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</si>
  <si>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</si>
  <si>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</si>
  <si>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</si>
  <si>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</si>
  <si>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</si>
  <si>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</si>
  <si>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</si>
  <si>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</si>
  <si>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</si>
  <si>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</si>
  <si>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</si>
  <si>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</si>
  <si>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</si>
  <si>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</si>
  <si>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</si>
  <si>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</si>
  <si>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</si>
  <si>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</si>
  <si>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</si>
  <si>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</si>
  <si>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</si>
  <si>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</si>
  <si>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</si>
  <si>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</si>
  <si>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</si>
  <si>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</si>
  <si>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</si>
  <si>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</si>
  <si>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</si>
  <si>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</si>
  <si>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</si>
  <si>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</si>
  <si>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</si>
  <si>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</si>
  <si>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</si>
  <si>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</si>
  <si>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</si>
  <si>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</si>
  <si>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</si>
  <si>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</si>
  <si>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</si>
  <si>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</si>
  <si>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</si>
  <si>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</si>
  <si>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</si>
  <si>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</si>
  <si>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</si>
  <si>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</si>
  <si>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</si>
  <si>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</si>
  <si>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</si>
  <si>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</si>
  <si>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</si>
  <si>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</si>
  <si>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</si>
  <si>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</si>
  <si>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</si>
  <si>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</si>
  <si>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</si>
  <si>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</si>
  <si>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</si>
  <si>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</si>
  <si>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</si>
  <si>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</si>
  <si>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</si>
  <si>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</si>
  <si>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</si>
  <si>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</si>
  <si>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</si>
  <si>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</si>
  <si>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</si>
  <si>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</si>
  <si>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</si>
  <si>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</si>
  <si>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</si>
  <si>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</si>
  <si>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</si>
  <si>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</si>
  <si>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</si>
  <si>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</si>
  <si>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</si>
  <si>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</si>
  <si>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</si>
  <si>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</si>
  <si>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</si>
  <si>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</si>
  <si>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</si>
  <si>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</si>
  <si>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</si>
  <si>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</si>
  <si>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</si>
  <si>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</si>
  <si>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</si>
  <si>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</si>
  <si>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</si>
  <si>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</si>
  <si>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</si>
  <si>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</si>
  <si>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</si>
  <si>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</si>
  <si>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</si>
  <si>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</si>
  <si>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</si>
  <si>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</si>
  <si>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</si>
  <si>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</si>
  <si>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</si>
  <si>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</si>
  <si>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</si>
  <si>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</si>
  <si>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</si>
  <si>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</si>
  <si>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</si>
  <si>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</si>
  <si>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</si>
  <si>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</si>
  <si>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</si>
  <si>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</si>
  <si>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</si>
  <si>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</si>
  <si>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</si>
  <si>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</si>
  <si>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</si>
  <si>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</si>
  <si>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</si>
  <si>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</si>
  <si>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</si>
  <si>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</si>
  <si>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</si>
  <si>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</si>
  <si>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</si>
  <si>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</si>
  <si>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</si>
  <si>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</si>
  <si>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</si>
  <si>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</si>
  <si>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</si>
  <si>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</si>
  <si>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</si>
  <si>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</si>
  <si>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</si>
  <si>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</si>
  <si>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</si>
  <si>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</si>
  <si>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</si>
  <si>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</si>
  <si>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</si>
  <si>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</si>
  <si>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</si>
  <si>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</si>
  <si>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</si>
  <si>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</si>
  <si>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</si>
  <si>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</si>
  <si>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</si>
  <si>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</si>
  <si>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</si>
  <si>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</si>
  <si>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</si>
  <si>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</si>
  <si>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</si>
  <si>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</si>
  <si>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</si>
  <si>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</si>
  <si>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</si>
  <si>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</si>
  <si>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</si>
  <si>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</si>
  <si>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</si>
  <si>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</si>
  <si>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</si>
  <si>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</si>
  <si>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</si>
  <si>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</si>
  <si>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</si>
  <si>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</si>
  <si>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</si>
  <si>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</si>
  <si>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</si>
  <si>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</si>
  <si>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</si>
  <si>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</si>
  <si>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</si>
  <si>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</si>
  <si>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</si>
  <si>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</si>
  <si>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</si>
  <si>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</si>
  <si>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</si>
  <si>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</si>
  <si>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</si>
  <si>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</si>
  <si>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</si>
  <si>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</si>
  <si>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</si>
  <si>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</si>
  <si>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</si>
  <si>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</si>
  <si>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</si>
  <si>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</si>
  <si>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</si>
  <si>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</si>
  <si>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</si>
  <si>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</si>
  <si>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</si>
  <si>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</si>
  <si>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</si>
  <si>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</si>
  <si>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</si>
  <si>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</si>
  <si>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</si>
  <si>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</si>
  <si>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</si>
  <si>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</si>
  <si>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</si>
  <si>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</si>
  <si>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</si>
  <si>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</si>
  <si>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</si>
  <si>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</si>
  <si>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</si>
  <si>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</si>
  <si>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</si>
  <si>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</si>
  <si>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</si>
  <si>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</si>
  <si>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</si>
  <si>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</si>
  <si>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</si>
  <si>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</si>
  <si>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</si>
  <si>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</si>
  <si>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</si>
  <si>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</si>
  <si>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</si>
  <si>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</si>
  <si>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</si>
  <si>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</si>
  <si>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</si>
  <si>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</si>
  <si>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</si>
  <si>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</si>
  <si>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</si>
  <si>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</si>
  <si>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</si>
  <si>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</si>
  <si>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</si>
  <si>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</si>
  <si>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</si>
  <si>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</si>
  <si>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</si>
  <si>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</si>
  <si>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</si>
  <si>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</si>
  <si>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</si>
  <si>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</si>
  <si>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</si>
  <si>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</si>
  <si>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</si>
  <si>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</si>
  <si>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</si>
  <si>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</si>
  <si>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</si>
  <si>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</si>
  <si>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</si>
  <si>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</si>
  <si>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</si>
  <si>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</si>
  <si>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</si>
  <si>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</si>
  <si>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</si>
  <si>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</si>
  <si>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</si>
  <si>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</si>
  <si>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</si>
  <si>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</si>
  <si>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</si>
  <si>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</si>
  <si>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</si>
  <si>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</si>
  <si>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</si>
  <si>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</si>
  <si>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</si>
  <si>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</si>
  <si>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</si>
  <si>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</si>
  <si>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</si>
  <si>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</si>
  <si>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</si>
  <si>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</si>
  <si>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</si>
  <si>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</si>
  <si>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</si>
  <si>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</si>
  <si>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</si>
  <si>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</si>
  <si>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</si>
  <si>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</si>
  <si>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</si>
  <si>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</si>
  <si>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</si>
  <si>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</si>
  <si>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</si>
  <si>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</si>
  <si>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</si>
  <si>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</si>
  <si>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</si>
  <si>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</si>
  <si>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</si>
  <si>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</si>
  <si>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</si>
  <si>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</si>
  <si>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</si>
  <si>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</si>
  <si>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</si>
  <si>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</si>
  <si>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</si>
  <si>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</si>
  <si>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</si>
  <si>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</si>
  <si>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</si>
  <si>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</si>
  <si>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</si>
  <si>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</si>
  <si>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</si>
  <si>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</si>
  <si>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</si>
  <si>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</si>
  <si>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</si>
  <si>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</si>
  <si>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</si>
  <si>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</si>
  <si>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</si>
  <si>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</si>
  <si>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</si>
  <si>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</si>
  <si>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</si>
  <si>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</si>
  <si>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</si>
  <si>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</si>
  <si>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</si>
  <si>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</si>
  <si>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</si>
  <si>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</si>
  <si>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</si>
  <si>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</si>
  <si>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</si>
  <si>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</si>
  <si>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</si>
  <si>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</si>
  <si>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</si>
  <si>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</si>
  <si>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</si>
  <si>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</si>
  <si>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</si>
  <si>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</si>
  <si>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</si>
  <si>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</si>
  <si>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</si>
  <si>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</si>
  <si>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</si>
  <si>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</si>
  <si>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</si>
  <si>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</si>
  <si>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</si>
  <si>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</si>
  <si>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</si>
  <si>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</si>
  <si>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</si>
  <si>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</si>
  <si>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</si>
  <si>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</si>
  <si>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</si>
  <si>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</si>
  <si>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</si>
  <si>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</si>
  <si>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</si>
  <si>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</si>
  <si>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</si>
  <si>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</si>
  <si>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</si>
  <si>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</si>
  <si>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</si>
  <si>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</si>
  <si>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</si>
  <si>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</si>
  <si>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</si>
  <si>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</si>
  <si>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</si>
  <si>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</si>
  <si>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</si>
  <si>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</si>
  <si>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</si>
  <si>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</si>
  <si>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</si>
  <si>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</si>
  <si>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</si>
  <si>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</si>
  <si>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</si>
  <si>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</si>
  <si>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</si>
  <si>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</si>
  <si>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</si>
  <si>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</si>
  <si>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</si>
  <si>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</si>
  <si>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</si>
  <si>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</si>
  <si>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</si>
  <si>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</si>
  <si>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</si>
  <si>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</si>
  <si>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</si>
  <si>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</si>
  <si>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</si>
  <si>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</si>
  <si>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</si>
  <si>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</si>
  <si>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</si>
  <si>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</si>
  <si>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</si>
  <si>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</si>
  <si>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</si>
  <si>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</si>
  <si>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</si>
  <si>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</si>
  <si>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</si>
  <si>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</si>
  <si>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</si>
  <si>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</si>
  <si>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</si>
  <si>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</si>
  <si>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</si>
  <si>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</si>
  <si>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</si>
  <si>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</si>
  <si>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</si>
  <si>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</si>
  <si>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</si>
  <si>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</si>
  <si>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</si>
  <si>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</si>
  <si>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</si>
  <si>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</si>
  <si>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</si>
  <si>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</si>
  <si>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</si>
  <si>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</si>
  <si>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</si>
  <si>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</si>
  <si>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</si>
  <si>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</si>
  <si>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</si>
  <si>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</si>
  <si>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</si>
  <si>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</si>
  <si>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</si>
  <si>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</si>
  <si>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</si>
  <si>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</si>
  <si>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</si>
  <si>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</si>
  <si>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</si>
  <si>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</si>
  <si>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</si>
  <si>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</si>
  <si>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</si>
  <si>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</si>
  <si>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</si>
  <si>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</si>
  <si>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</si>
  <si>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</si>
  <si>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</si>
  <si>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</si>
  <si>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</si>
  <si>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</si>
  <si>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</si>
  <si>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</si>
  <si>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</si>
  <si>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</si>
  <si>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</si>
  <si>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</si>
  <si>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</si>
  <si>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</si>
  <si>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</si>
  <si>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</si>
  <si>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</si>
  <si>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</si>
  <si>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</si>
  <si>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</si>
  <si>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</si>
  <si>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</si>
  <si>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</si>
  <si>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</si>
  <si>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</si>
  <si>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</si>
  <si>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</si>
  <si>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</si>
  <si>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</si>
  <si>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</si>
  <si>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</si>
  <si>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</si>
  <si>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</si>
  <si>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</si>
  <si>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</si>
  <si>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</si>
  <si>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</si>
  <si>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</si>
  <si>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</si>
  <si>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</si>
  <si>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</si>
  <si>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</si>
  <si>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</si>
  <si>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</si>
  <si>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</si>
  <si>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</si>
  <si>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</si>
  <si>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</si>
  <si>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</si>
  <si>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</si>
  <si>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</si>
  <si>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</si>
  <si>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</si>
  <si>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</si>
  <si>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</si>
  <si>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</si>
  <si>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</si>
  <si>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</si>
  <si>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</si>
  <si>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</si>
  <si>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</si>
  <si>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</si>
  <si>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</si>
  <si>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</si>
  <si>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</si>
  <si>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</si>
  <si>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</si>
  <si>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</si>
  <si>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</si>
  <si>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</si>
  <si>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</si>
  <si>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</si>
  <si>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</si>
  <si>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</si>
  <si>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</si>
  <si>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</si>
  <si>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</si>
  <si>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</si>
  <si>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</si>
  <si>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</si>
  <si>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</si>
  <si>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</si>
  <si>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</si>
  <si>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</si>
  <si>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</si>
  <si>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</si>
  <si>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</si>
  <si>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</si>
  <si>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</si>
  <si>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</si>
  <si>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</si>
  <si>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</si>
  <si>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</si>
  <si>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</si>
  <si>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</si>
  <si>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</si>
  <si>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</si>
  <si>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</si>
  <si>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</si>
  <si>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</si>
  <si>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</si>
  <si>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</si>
  <si>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</si>
  <si>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</si>
  <si>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</si>
  <si>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</si>
  <si>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</si>
  <si>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</si>
  <si>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</si>
  <si>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</si>
  <si>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</si>
  <si>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</si>
  <si>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</si>
  <si>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</si>
  <si>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</si>
  <si>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</si>
  <si>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</si>
  <si>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</si>
  <si>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</si>
  <si>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</si>
  <si>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</si>
  <si>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</si>
  <si>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</si>
  <si>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</si>
  <si>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</si>
  <si>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</si>
  <si>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</si>
  <si>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</si>
  <si>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</si>
  <si>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</si>
  <si>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</si>
  <si>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</si>
  <si>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</si>
  <si>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</si>
  <si>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</si>
  <si>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</si>
  <si>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</si>
  <si>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</si>
  <si>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</si>
  <si>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</si>
  <si>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</si>
  <si>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</si>
  <si>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</si>
  <si>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</si>
  <si>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</si>
  <si>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</si>
  <si>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</si>
  <si>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</si>
  <si>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</si>
  <si>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</si>
  <si>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</si>
  <si>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</si>
  <si>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</si>
  <si>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</si>
  <si>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</si>
  <si>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</si>
  <si>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</si>
  <si>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</si>
  <si>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</si>
  <si>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</si>
  <si>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</si>
  <si>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</si>
  <si>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</si>
  <si>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</si>
  <si>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</si>
  <si>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</si>
  <si>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</si>
  <si>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</si>
  <si>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</si>
  <si>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</si>
  <si>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</si>
  <si>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</si>
  <si>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</si>
  <si>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</si>
  <si>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</si>
  <si>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</si>
  <si>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</si>
  <si>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</si>
  <si>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</si>
  <si>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</si>
  <si>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</si>
  <si>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</si>
  <si>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</si>
  <si>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</si>
  <si>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</si>
  <si>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</si>
  <si>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</si>
  <si>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</si>
  <si>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</si>
  <si>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</si>
  <si>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</si>
  <si>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</si>
  <si>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</si>
  <si>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</si>
  <si>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</si>
  <si>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</si>
  <si>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</si>
  <si>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</si>
  <si>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</si>
  <si>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</si>
  <si>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</si>
  <si>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</si>
  <si>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</si>
  <si>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</si>
  <si>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</si>
  <si>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</si>
  <si>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</si>
  <si>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</si>
  <si>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</si>
  <si>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</si>
  <si>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</si>
  <si>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</si>
  <si>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</si>
  <si>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</si>
  <si>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</si>
  <si>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</si>
  <si>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</si>
  <si>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</si>
  <si>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</si>
  <si>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</si>
  <si>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</si>
  <si>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</si>
  <si>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</si>
  <si>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</si>
  <si>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</si>
  <si>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</si>
  <si>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</si>
  <si>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</si>
  <si>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</si>
  <si>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</si>
  <si>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</si>
  <si>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</si>
  <si>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</si>
  <si>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</si>
  <si>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</si>
  <si>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</si>
  <si>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</si>
  <si>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</si>
  <si>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</si>
  <si>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</si>
  <si>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</si>
  <si>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</si>
  <si>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</si>
  <si>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</si>
  <si>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</si>
  <si>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</si>
  <si>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</si>
  <si>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</si>
  <si>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</si>
  <si>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</si>
  <si>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</si>
  <si>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</si>
  <si>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</si>
  <si>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</si>
  <si>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</si>
  <si>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</si>
  <si>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</si>
  <si>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</si>
  <si>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</si>
  <si>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</si>
  <si>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</si>
  <si>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</si>
  <si>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</si>
  <si>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</si>
  <si>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</si>
  <si>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</si>
  <si>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</si>
  <si>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</si>
  <si>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</si>
  <si>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</si>
  <si>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</si>
  <si>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</si>
  <si>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</si>
  <si>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</si>
  <si>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</si>
  <si>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</si>
  <si>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</si>
  <si>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</si>
  <si>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</si>
  <si>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</si>
  <si>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</si>
  <si>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</si>
  <si>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</si>
  <si>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</si>
  <si>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</si>
  <si>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</si>
  <si>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</si>
  <si>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</si>
  <si>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</si>
  <si>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</si>
  <si>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</si>
  <si>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</si>
  <si>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</si>
  <si>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</si>
  <si>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</si>
  <si>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</si>
  <si>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</si>
  <si>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</si>
  <si>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</si>
  <si>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</si>
  <si>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</si>
  <si>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</si>
  <si>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</si>
  <si>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</si>
  <si>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</si>
  <si>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</si>
  <si>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</si>
  <si>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</si>
  <si>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</si>
  <si>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</si>
  <si>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</si>
  <si>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</si>
  <si>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</si>
  <si>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</si>
  <si>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</si>
  <si>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</si>
  <si>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</si>
  <si>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</si>
  <si>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</si>
  <si>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</si>
  <si>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</si>
  <si>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</si>
  <si>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</si>
  <si>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</si>
  <si>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</si>
  <si>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</si>
  <si>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</si>
  <si>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</si>
  <si>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</si>
  <si>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</si>
  <si>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</si>
  <si>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</si>
  <si>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</si>
  <si>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</si>
  <si>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</si>
  <si>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</si>
  <si>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</si>
  <si>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</si>
  <si>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</si>
  <si>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</si>
  <si>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</si>
  <si>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</si>
  <si>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</si>
  <si>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</si>
  <si>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</si>
  <si>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</si>
  <si>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</si>
  <si>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</si>
  <si>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</si>
  <si>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</si>
  <si>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</si>
  <si>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</si>
  <si>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</si>
  <si>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</si>
  <si>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</si>
  <si>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</si>
  <si>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</si>
  <si>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</si>
  <si>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</si>
  <si>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</si>
  <si>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</si>
  <si>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</si>
  <si>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</si>
  <si>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</si>
  <si>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</si>
  <si>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</si>
  <si>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</si>
  <si>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</si>
  <si>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</si>
  <si>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</si>
  <si>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</si>
  <si>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</si>
  <si>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</si>
  <si>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</si>
  <si>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</si>
  <si>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</si>
  <si>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</si>
  <si>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</si>
  <si>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</si>
  <si>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</si>
  <si>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</si>
  <si>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</si>
  <si>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</si>
  <si>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</si>
  <si>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</si>
  <si>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</si>
  <si>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</si>
  <si>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</si>
  <si>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</si>
  <si>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</si>
  <si>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</si>
  <si>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</si>
  <si>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</si>
  <si>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</si>
  <si>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</si>
  <si>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</si>
  <si>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</si>
  <si>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</si>
  <si>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</si>
  <si>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</si>
  <si>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</si>
  <si>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</si>
  <si>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</si>
  <si>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</si>
  <si>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</si>
  <si>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</si>
  <si>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</si>
  <si>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</si>
  <si>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</si>
  <si>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</si>
  <si>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</si>
  <si>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</si>
  <si>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</si>
  <si>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</si>
  <si>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</si>
  <si>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</si>
  <si>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</si>
  <si>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</si>
  <si>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</si>
  <si>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</si>
  <si>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</si>
  <si>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</si>
  <si>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</si>
  <si>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</si>
  <si>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</si>
  <si>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</si>
  <si>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</si>
  <si>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</si>
  <si>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</si>
  <si>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</si>
  <si>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</si>
  <si>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</si>
  <si>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</si>
  <si>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</si>
  <si>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</si>
  <si>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</si>
  <si>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</si>
  <si>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</si>
  <si>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</si>
  <si>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</si>
  <si>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</si>
  <si>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</si>
  <si>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</si>
  <si>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</si>
  <si>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</si>
  <si>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</si>
  <si>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</si>
  <si>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</si>
  <si>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</si>
  <si>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</si>
  <si>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</si>
  <si>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</si>
  <si>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</si>
  <si>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</si>
  <si>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</si>
  <si>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</si>
  <si>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</si>
  <si>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</si>
  <si>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</si>
  <si>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</si>
  <si>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</si>
  <si>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</si>
  <si>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</si>
  <si>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</si>
  <si>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</si>
  <si>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</si>
  <si>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</si>
  <si>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</si>
  <si>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</si>
  <si>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</si>
  <si>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</si>
  <si>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</si>
  <si>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</si>
  <si>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</si>
  <si>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</si>
  <si>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</si>
  <si>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</si>
  <si>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</si>
  <si>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</si>
  <si>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</si>
  <si>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</si>
  <si>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</si>
  <si>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</si>
  <si>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</si>
  <si>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</si>
  <si>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</si>
  <si>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</si>
  <si>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</si>
  <si>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</si>
  <si>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</si>
  <si>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</si>
  <si>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</si>
  <si>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</si>
  <si>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</si>
  <si>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</si>
  <si>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</si>
  <si>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</si>
  <si>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</si>
  <si>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</si>
  <si>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</si>
  <si>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</si>
  <si>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</si>
  <si>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</si>
  <si>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</si>
  <si>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</si>
  <si>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</si>
  <si>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</si>
  <si>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</si>
  <si>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</si>
  <si>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</si>
  <si>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</si>
  <si>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</si>
  <si>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</si>
  <si>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</si>
  <si>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</si>
  <si>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</si>
  <si>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</si>
  <si>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</si>
  <si>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</si>
  <si>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</si>
  <si>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</si>
  <si>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</si>
  <si>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</si>
  <si>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</si>
  <si>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</si>
  <si>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</si>
  <si>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</si>
  <si>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</si>
  <si>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</si>
  <si>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</si>
  <si>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</si>
  <si>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</si>
  <si>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</si>
  <si>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</si>
  <si>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</si>
  <si>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</si>
  <si>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</si>
  <si>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</si>
  <si>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</si>
  <si>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</si>
  <si>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</si>
  <si>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</si>
  <si>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</si>
  <si>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</si>
  <si>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</si>
  <si>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</si>
  <si>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</si>
  <si>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</si>
  <si>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</si>
  <si>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</si>
  <si>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</si>
  <si>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</si>
  <si>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</si>
  <si>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</si>
  <si>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</si>
  <si>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</si>
  <si>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</si>
  <si>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</si>
  <si>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</si>
  <si>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</si>
  <si>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</si>
  <si>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</si>
  <si>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</si>
  <si>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</si>
  <si>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</si>
  <si>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</si>
  <si>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</si>
  <si>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</si>
  <si>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</si>
  <si>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</si>
  <si>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</si>
  <si>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</si>
  <si>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</si>
  <si>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</si>
  <si>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</si>
  <si>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</si>
  <si>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</si>
  <si>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</si>
  <si>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</si>
  <si>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</si>
  <si>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</si>
  <si>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</si>
  <si>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</si>
  <si>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</si>
  <si>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</si>
  <si>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</si>
  <si>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</si>
  <si>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</si>
  <si>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</si>
  <si>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</si>
  <si>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</si>
  <si>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</si>
  <si>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</si>
  <si>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</si>
  <si>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</si>
  <si>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</si>
  <si>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</si>
  <si>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</si>
  <si>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</si>
  <si>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</si>
  <si>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</si>
  <si>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</si>
  <si>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</si>
  <si>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</si>
  <si>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</si>
  <si>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</si>
  <si>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</si>
  <si>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</si>
  <si>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</si>
  <si>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</si>
  <si>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</si>
  <si>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</si>
  <si>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</si>
  <si>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</si>
  <si>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</si>
  <si>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</si>
  <si>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</si>
  <si>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</si>
  <si>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</si>
  <si>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</si>
  <si>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</si>
  <si>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</si>
  <si>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</si>
  <si>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</si>
  <si>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</si>
  <si>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</si>
  <si>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</si>
  <si>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</si>
  <si>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</si>
  <si>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</si>
  <si>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</si>
  <si>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</si>
  <si>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</si>
  <si>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</si>
  <si>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</si>
  <si>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</si>
  <si>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</si>
  <si>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</si>
  <si>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</si>
  <si>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</si>
  <si>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</si>
  <si>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</si>
  <si>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</si>
  <si>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</si>
  <si>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</si>
  <si>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</si>
  <si>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</si>
  <si>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</si>
  <si>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</si>
  <si>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</si>
  <si>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</si>
  <si>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</si>
  <si>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</si>
  <si>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</si>
  <si>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</si>
  <si>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</si>
  <si>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</si>
  <si>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</si>
  <si>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</si>
  <si>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</si>
  <si>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</si>
  <si>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</si>
  <si>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</si>
  <si>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</si>
  <si>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</si>
  <si>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</si>
  <si>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</si>
  <si>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</si>
  <si>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</si>
  <si>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</si>
  <si>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</si>
  <si>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</si>
  <si>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</si>
  <si>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</si>
  <si>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</si>
  <si>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</si>
  <si>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</si>
  <si>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</si>
  <si>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</si>
  <si>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</si>
  <si>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</si>
  <si>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</si>
  <si>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</si>
  <si>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</si>
  <si>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</si>
  <si>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</si>
  <si>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</si>
  <si>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</si>
  <si>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</si>
  <si>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</si>
  <si>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</si>
  <si>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</si>
  <si>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</si>
  <si>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</si>
  <si>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</si>
  <si>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</si>
  <si>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</si>
  <si>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</si>
  <si>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</si>
  <si>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</si>
  <si>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</si>
  <si>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</si>
  <si>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</si>
  <si>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</si>
  <si>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</si>
  <si>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</si>
  <si>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</si>
  <si>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</si>
  <si>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</si>
  <si>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</si>
  <si>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</si>
  <si>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</si>
  <si>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</si>
  <si>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</si>
  <si>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</si>
  <si>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</si>
  <si>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</si>
  <si>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</si>
  <si>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</si>
  <si>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</si>
  <si>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</si>
  <si>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</si>
  <si>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</si>
  <si>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</si>
  <si>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</si>
  <si>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</si>
  <si>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</si>
  <si>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</si>
  <si>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</si>
  <si>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</si>
  <si>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</si>
  <si>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</si>
  <si>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</si>
  <si>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</si>
  <si>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</si>
  <si>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</si>
  <si>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</si>
  <si>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</si>
  <si>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</si>
  <si>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</si>
  <si>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</si>
  <si>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</si>
  <si>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</si>
  <si>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</si>
  <si>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</si>
  <si>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</si>
  <si>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</si>
  <si>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</si>
  <si>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</si>
  <si>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</si>
  <si>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</si>
  <si>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</si>
  <si>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</si>
  <si>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</si>
  <si>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</si>
  <si>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</si>
  <si>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</si>
  <si>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</si>
  <si>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</si>
  <si>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</si>
  <si>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</si>
  <si>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</si>
  <si>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</si>
  <si>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</si>
  <si>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</si>
  <si>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</si>
  <si>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</si>
  <si>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</si>
  <si>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</si>
  <si>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</si>
  <si>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</si>
  <si>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</si>
  <si>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</si>
  <si>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</si>
  <si>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</si>
  <si>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</si>
  <si>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</si>
  <si>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</si>
  <si>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</si>
  <si>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</si>
  <si>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</si>
  <si>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</si>
  <si>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</si>
  <si>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</si>
  <si>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</si>
  <si>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</si>
  <si>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</si>
  <si>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</si>
  <si>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</si>
  <si>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</si>
  <si>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</si>
  <si>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</si>
  <si>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</si>
  <si>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</si>
  <si>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</si>
  <si>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</si>
  <si>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</si>
  <si>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</si>
  <si>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</si>
  <si>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</si>
  <si>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</si>
  <si>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</si>
  <si>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</si>
  <si>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</si>
  <si>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</si>
  <si>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</si>
  <si>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</si>
  <si>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</si>
  <si>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</si>
  <si>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</si>
  <si>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</si>
  <si>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</si>
  <si>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</si>
  <si>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</si>
  <si>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</si>
  <si>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</si>
  <si>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</si>
  <si>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</si>
  <si>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</si>
  <si>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</si>
  <si>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</si>
  <si>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</si>
  <si>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</si>
  <si>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</si>
  <si>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</si>
  <si>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</si>
  <si>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</si>
  <si>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</si>
  <si>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</si>
  <si>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</si>
  <si>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</si>
  <si>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</si>
  <si>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</si>
  <si>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</si>
  <si>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</si>
  <si>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</si>
  <si>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</si>
  <si>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</si>
  <si>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</si>
  <si>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</si>
  <si>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</si>
  <si>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</si>
  <si>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</si>
  <si>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</si>
  <si>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</si>
  <si>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</si>
  <si>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</si>
  <si>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</si>
  <si>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</si>
  <si>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</si>
  <si>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</si>
  <si>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</si>
  <si>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</si>
  <si>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</si>
  <si>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</si>
  <si>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</si>
  <si>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</si>
  <si>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</si>
  <si>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</si>
  <si>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</si>
  <si>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</si>
  <si>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</si>
  <si>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</si>
  <si>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</si>
  <si>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</si>
  <si>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</si>
  <si>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</si>
  <si>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</si>
  <si>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</si>
  <si>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</si>
  <si>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</si>
  <si>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</si>
  <si>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</si>
  <si>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</si>
  <si>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</si>
  <si>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</si>
  <si>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</si>
  <si>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</si>
  <si>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</si>
  <si>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</si>
  <si>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</si>
  <si>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</si>
  <si>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</si>
  <si>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</si>
  <si>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</si>
  <si>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</si>
  <si>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</si>
  <si>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</si>
  <si>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</si>
  <si>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</si>
  <si>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</si>
  <si>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</si>
  <si>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</si>
  <si>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</si>
  <si>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</si>
  <si>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</si>
  <si>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</si>
  <si>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</si>
  <si>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</si>
  <si>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</si>
  <si>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</si>
  <si>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</si>
  <si>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</si>
  <si>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</si>
  <si>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</si>
  <si>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</si>
  <si>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</si>
  <si>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</si>
  <si>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</si>
  <si>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</si>
  <si>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</si>
  <si>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</si>
  <si>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</si>
  <si>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</si>
  <si>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</si>
  <si>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</si>
  <si>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</si>
  <si>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</si>
  <si>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</si>
  <si>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</si>
  <si>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</si>
  <si>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</si>
  <si>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</si>
  <si>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</si>
  <si>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</si>
  <si>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</si>
  <si>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</si>
  <si>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</si>
  <si>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</si>
  <si>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</si>
  <si>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</si>
  <si>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</si>
  <si>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</si>
  <si>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</si>
  <si>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</si>
  <si>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</si>
  <si>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</si>
  <si>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</si>
  <si>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</si>
  <si>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</si>
  <si>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</si>
  <si>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</si>
  <si>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</si>
  <si>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</si>
  <si>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</si>
  <si>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</si>
  <si>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</si>
  <si>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</si>
  <si>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</si>
  <si>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</si>
  <si>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</si>
  <si>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</si>
  <si>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</si>
  <si>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</si>
  <si>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</si>
  <si>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</si>
  <si>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</si>
  <si>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</si>
  <si>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</si>
  <si>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</si>
  <si>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</si>
  <si>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</si>
  <si>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</si>
  <si>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</si>
  <si>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</si>
  <si>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</si>
  <si>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</si>
  <si>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</si>
  <si>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</si>
  <si>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</si>
  <si>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</si>
  <si>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</si>
  <si>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</si>
  <si>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</si>
  <si>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</si>
  <si>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</si>
  <si>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</si>
  <si>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</si>
  <si>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</si>
  <si>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</si>
  <si>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</si>
  <si>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</si>
  <si>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</si>
  <si>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</si>
  <si>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</si>
  <si>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</si>
  <si>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</si>
  <si>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</si>
  <si>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</si>
  <si>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</si>
  <si>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</si>
  <si>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</si>
  <si>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</si>
  <si>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</si>
  <si>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</si>
  <si>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</si>
  <si>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</si>
  <si>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</si>
  <si>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</si>
  <si>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</si>
  <si>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</si>
  <si>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</si>
  <si>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</si>
  <si>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</si>
  <si>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</si>
  <si>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</si>
  <si>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</si>
  <si>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</si>
  <si>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</si>
  <si>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</si>
  <si>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</si>
  <si>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</si>
  <si>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</si>
  <si>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</si>
  <si>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</si>
  <si>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</si>
  <si>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</si>
  <si>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</si>
  <si>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</si>
  <si>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</si>
  <si>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</si>
  <si>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</si>
  <si>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</si>
  <si>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</si>
  <si>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</si>
  <si>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</si>
  <si>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</si>
  <si>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</si>
  <si>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</si>
  <si>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</si>
  <si>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</si>
  <si>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</si>
  <si>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</si>
  <si>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</si>
  <si>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</si>
  <si>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</si>
  <si>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</si>
  <si>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</si>
  <si>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</si>
  <si>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</si>
  <si>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</si>
  <si>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</si>
  <si>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</si>
  <si>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</si>
  <si>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</si>
  <si>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</si>
  <si>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</si>
  <si>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</si>
  <si>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</si>
  <si>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</si>
  <si>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</si>
  <si>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</si>
  <si>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</si>
  <si>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</si>
  <si>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</si>
  <si>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</si>
  <si>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</si>
  <si>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</si>
  <si>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</si>
  <si>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</si>
  <si>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</si>
  <si>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</si>
  <si>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</si>
  <si>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</si>
  <si>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</si>
  <si>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</si>
  <si>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</si>
  <si>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</si>
  <si>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</si>
  <si>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</si>
  <si>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</si>
  <si>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</si>
  <si>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</si>
  <si>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</si>
  <si>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</si>
  <si>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</si>
  <si>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</si>
  <si>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</si>
  <si>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</si>
  <si>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</si>
  <si>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</si>
  <si>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</si>
  <si>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</si>
  <si>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</si>
  <si>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</si>
  <si>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</si>
  <si>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</si>
  <si>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</si>
  <si>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</si>
  <si>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</si>
  <si>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</si>
  <si>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</si>
  <si>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</si>
  <si>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</si>
  <si>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</si>
  <si>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</si>
  <si>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</si>
  <si>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</si>
  <si>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</si>
  <si>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</si>
  <si>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</si>
  <si>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</si>
  <si>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</si>
  <si>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</si>
  <si>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</si>
  <si>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</si>
  <si>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</si>
  <si>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</si>
  <si>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</si>
  <si>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</si>
  <si>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</si>
  <si>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</si>
  <si>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</si>
  <si>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</si>
  <si>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</si>
  <si>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</si>
  <si>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</si>
  <si>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</si>
  <si>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</si>
  <si>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</si>
  <si>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</si>
  <si>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</si>
  <si>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</si>
  <si>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</si>
  <si>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</si>
  <si>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</si>
  <si>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</si>
  <si>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</si>
  <si>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</si>
  <si>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</si>
  <si>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</si>
  <si>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</si>
  <si>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</si>
  <si>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</si>
  <si>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</si>
  <si>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</si>
  <si>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</si>
  <si>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</si>
  <si>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</si>
  <si>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</si>
  <si>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</si>
  <si>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</si>
  <si>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</si>
  <si>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</si>
  <si>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</si>
  <si>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</si>
  <si>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</si>
  <si>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</si>
  <si>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</si>
  <si>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</si>
  <si>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</si>
  <si>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</si>
  <si>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</si>
  <si>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</si>
  <si>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</si>
  <si>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</si>
  <si>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</si>
  <si>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</si>
  <si>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</si>
  <si>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</si>
  <si>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</si>
  <si>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</si>
  <si>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</si>
  <si>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</si>
  <si>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</si>
  <si>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</si>
  <si>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</si>
  <si>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</si>
  <si>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</si>
  <si>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</si>
  <si>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</si>
  <si>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</si>
  <si>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</si>
  <si>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</si>
  <si>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</si>
  <si>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</si>
  <si>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</si>
  <si>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</si>
  <si>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</si>
  <si>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</si>
  <si>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</si>
  <si>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</si>
  <si>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</si>
  <si>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</si>
  <si>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</si>
  <si>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</si>
  <si>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</si>
  <si>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</si>
  <si>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</si>
  <si>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</si>
  <si>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</si>
  <si>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</si>
  <si>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</si>
  <si>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</si>
  <si>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</si>
  <si>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</si>
  <si>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</si>
  <si>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</si>
  <si>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</si>
  <si>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</si>
  <si>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</si>
  <si>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</si>
  <si>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</si>
  <si>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</si>
  <si>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</si>
  <si>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</si>
  <si>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</si>
  <si>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</si>
  <si>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</si>
  <si>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</si>
  <si>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</si>
  <si>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</si>
  <si>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</si>
  <si>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</si>
  <si>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</si>
  <si>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</si>
  <si>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</si>
  <si>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</si>
  <si>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</si>
  <si>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</si>
  <si>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</si>
  <si>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</si>
  <si>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</si>
  <si>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</si>
  <si>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</si>
  <si>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</si>
  <si>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</si>
  <si>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</si>
  <si>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</si>
  <si>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</si>
  <si>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</si>
  <si>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</si>
  <si>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</si>
  <si>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</si>
  <si>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</si>
  <si>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</si>
  <si>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</si>
  <si>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</si>
  <si>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</si>
  <si>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</si>
  <si>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</si>
  <si>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</si>
  <si>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</si>
  <si>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</si>
  <si>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</si>
  <si>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</si>
  <si>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</si>
  <si>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</si>
  <si>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</si>
  <si>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</si>
  <si>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</si>
  <si>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</si>
  <si>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</si>
  <si>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</si>
  <si>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</si>
  <si>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</si>
  <si>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</si>
  <si>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</si>
  <si>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</si>
  <si>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</si>
  <si>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</si>
  <si>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</si>
  <si>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</si>
  <si>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</si>
  <si>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</si>
  <si>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</si>
  <si>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</si>
  <si>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</si>
  <si>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</si>
  <si>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</si>
  <si>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</si>
  <si>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</si>
  <si>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</si>
  <si>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</si>
  <si>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</si>
  <si>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</si>
  <si>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</si>
  <si>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</si>
  <si>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</si>
  <si>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</si>
  <si>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</si>
  <si>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</si>
  <si>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</si>
  <si>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</si>
  <si>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</si>
  <si>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</si>
  <si>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</si>
  <si>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</si>
  <si>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</si>
  <si>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</si>
  <si>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</si>
  <si>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</si>
  <si>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</si>
  <si>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</si>
  <si>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</si>
  <si>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</si>
  <si>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</si>
  <si>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</si>
  <si>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</si>
  <si>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</si>
  <si>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</si>
  <si>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</si>
  <si>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</si>
  <si>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</si>
  <si>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</si>
  <si>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</si>
  <si>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</si>
  <si>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</si>
  <si>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</si>
  <si>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</si>
  <si>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</si>
  <si>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</si>
  <si>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</si>
  <si>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</si>
  <si>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</si>
  <si>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</si>
  <si>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</si>
  <si>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</si>
  <si>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</si>
  <si>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</si>
  <si>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</si>
  <si>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</si>
  <si>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</si>
  <si>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</si>
  <si>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</si>
  <si>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</si>
  <si>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</si>
  <si>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</si>
  <si>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</si>
  <si>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</si>
  <si>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</si>
  <si>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</si>
  <si>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</si>
  <si>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</si>
  <si>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</si>
  <si>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</si>
  <si>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</si>
  <si>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</si>
  <si>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</si>
  <si>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</si>
  <si>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</si>
  <si>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</si>
  <si>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</si>
  <si>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</si>
  <si>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</si>
  <si>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</si>
  <si>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</si>
  <si>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</si>
  <si>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</si>
  <si>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</si>
  <si>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</si>
  <si>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</si>
  <si>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</si>
  <si>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</si>
  <si>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</si>
  <si>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</si>
  <si>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</si>
  <si>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</si>
  <si>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</si>
  <si>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</si>
  <si>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</si>
  <si>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</si>
  <si>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</si>
  <si>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</si>
  <si>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</si>
  <si>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</si>
  <si>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</si>
  <si>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</si>
  <si>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</si>
  <si>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</si>
  <si>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</si>
  <si>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</si>
  <si>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</si>
  <si>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</si>
  <si>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</si>
  <si>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</si>
  <si>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</si>
  <si>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</si>
  <si>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</si>
  <si>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</si>
  <si>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</si>
  <si>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</si>
  <si>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</si>
  <si>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</si>
  <si>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</si>
  <si>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</si>
  <si>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</si>
  <si>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</si>
  <si>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</si>
  <si>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</si>
  <si>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</si>
  <si>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</si>
  <si>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</si>
  <si>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</si>
  <si>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</si>
  <si>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</si>
  <si>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</si>
  <si>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</si>
  <si>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</si>
  <si>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</si>
  <si>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</si>
  <si>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</si>
  <si>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</si>
  <si>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</si>
  <si>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</si>
  <si>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</si>
  <si>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</si>
  <si>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</si>
  <si>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</si>
  <si>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</si>
  <si>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</si>
  <si>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</si>
  <si>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</si>
  <si>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</si>
  <si>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</si>
  <si>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</si>
  <si>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</si>
  <si>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</si>
  <si>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</si>
  <si>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</si>
  <si>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</si>
  <si>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</si>
  <si>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</si>
  <si>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</si>
  <si>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</si>
  <si>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</si>
  <si>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</si>
  <si>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</si>
  <si>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</si>
  <si>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</si>
  <si>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</si>
  <si>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</si>
  <si>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</si>
  <si>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</si>
  <si>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</si>
  <si>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</si>
  <si>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</si>
  <si>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</si>
  <si>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</si>
  <si>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</si>
  <si>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</si>
  <si>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</si>
  <si>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</si>
  <si>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</si>
  <si>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</si>
  <si>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</si>
  <si>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</si>
  <si>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</si>
  <si>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</si>
  <si>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</si>
  <si>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</si>
  <si>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</si>
  <si>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</si>
  <si>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</si>
  <si>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</si>
  <si>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</si>
  <si>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</si>
  <si>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</si>
  <si>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</si>
  <si>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</si>
  <si>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</si>
  <si>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</si>
  <si>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</si>
  <si>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</si>
  <si>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</si>
  <si>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</si>
  <si>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</si>
  <si>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</si>
  <si>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</si>
  <si>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</si>
  <si>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</si>
  <si>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</si>
  <si>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</si>
  <si>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</si>
  <si>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</si>
  <si>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</si>
  <si>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</si>
  <si>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</si>
  <si>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</si>
  <si>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</si>
  <si>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</si>
  <si>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</si>
  <si>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</si>
  <si>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</si>
  <si>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</si>
  <si>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</si>
  <si>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</si>
  <si>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</si>
  <si>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</si>
  <si>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</si>
  <si>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</si>
  <si>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</si>
  <si>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</si>
  <si>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</si>
  <si>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</si>
  <si>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</si>
  <si>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</si>
  <si>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</si>
  <si>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</si>
  <si>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</si>
  <si>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</si>
  <si>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</si>
  <si>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</si>
  <si>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</si>
  <si>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</si>
  <si>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</si>
  <si>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</si>
  <si>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</si>
  <si>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</si>
  <si>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</si>
  <si>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</si>
  <si>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</si>
  <si>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</si>
  <si>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</si>
  <si>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</si>
  <si>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</si>
  <si>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</si>
  <si>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</si>
  <si>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</si>
  <si>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</si>
  <si>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</si>
  <si>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</si>
  <si>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</si>
  <si>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</si>
  <si>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</si>
  <si>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</si>
  <si>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</si>
  <si>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</si>
  <si>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</si>
  <si>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</si>
  <si>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</si>
  <si>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</si>
  <si>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</si>
  <si>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</si>
  <si>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</si>
  <si>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</si>
  <si>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</si>
  <si>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</si>
  <si>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</si>
  <si>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</si>
  <si>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</si>
  <si>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</si>
  <si>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</si>
  <si>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</si>
  <si>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</si>
  <si>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</si>
  <si>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</si>
  <si>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</si>
  <si>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</si>
  <si>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</si>
  <si>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</si>
  <si>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</si>
  <si>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</si>
  <si>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</si>
  <si>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</si>
  <si>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</si>
  <si>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</si>
  <si>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</si>
  <si>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</si>
  <si>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</si>
  <si>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</si>
  <si>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</si>
  <si>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</si>
  <si>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</si>
  <si>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</si>
  <si>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</si>
  <si>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</si>
  <si>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</si>
  <si>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</si>
  <si>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</si>
  <si>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</si>
  <si>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</si>
  <si>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</si>
  <si>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</si>
  <si>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</si>
  <si>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</si>
  <si>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</si>
  <si>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</si>
  <si>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</si>
  <si>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</si>
  <si>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</si>
  <si>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</si>
  <si>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</si>
  <si>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</si>
  <si>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</si>
  <si>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</si>
  <si>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</si>
  <si>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</si>
  <si>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</si>
  <si>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</si>
  <si>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</si>
  <si>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</si>
  <si>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</si>
  <si>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</si>
  <si>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</si>
  <si>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</si>
  <si>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</si>
  <si>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</si>
  <si>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</si>
  <si>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</si>
  <si>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</si>
  <si>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</si>
  <si>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</si>
  <si>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</si>
  <si>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</si>
  <si>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</si>
  <si>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</si>
  <si>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</si>
  <si>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</si>
  <si>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</si>
  <si>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</si>
  <si>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</si>
  <si>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</si>
  <si>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</si>
  <si>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</si>
  <si>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</si>
  <si>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</si>
  <si>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</si>
  <si>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</si>
  <si>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</si>
  <si>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</si>
  <si>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</si>
  <si>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</si>
  <si>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</si>
  <si>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</si>
  <si>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</si>
  <si>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</si>
  <si>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</si>
  <si>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</si>
  <si>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</si>
  <si>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</si>
  <si>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</si>
  <si>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</si>
  <si>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</si>
  <si>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</si>
  <si>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</si>
  <si>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</si>
  <si>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</si>
  <si>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</si>
  <si>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</si>
  <si>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</si>
  <si>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</si>
  <si>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</si>
  <si>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</si>
  <si>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</si>
  <si>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</si>
  <si>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</si>
  <si>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</si>
  <si>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</si>
  <si>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</si>
  <si>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</si>
  <si>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</si>
  <si>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</si>
  <si>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</si>
  <si>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</si>
  <si>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</si>
  <si>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</si>
  <si>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</si>
  <si>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</si>
  <si>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</si>
  <si>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</si>
  <si>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</si>
  <si>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</si>
  <si>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</si>
  <si>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</si>
  <si>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</si>
  <si>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</si>
  <si>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</si>
  <si>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</si>
  <si>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</si>
  <si>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</si>
  <si>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</si>
  <si>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</si>
  <si>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</si>
  <si>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</si>
  <si>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</si>
  <si>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</si>
  <si>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</si>
  <si>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</si>
  <si>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</si>
  <si>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</si>
  <si>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</si>
  <si>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</si>
  <si>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</si>
  <si>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</si>
  <si>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</si>
  <si>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</si>
  <si>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</si>
  <si>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</si>
  <si>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</si>
  <si>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</si>
  <si>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</si>
  <si>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</si>
  <si>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</si>
  <si>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</si>
  <si>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</si>
  <si>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</si>
  <si>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</si>
  <si>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</si>
  <si>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</si>
  <si>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</si>
  <si>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</si>
  <si>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</si>
  <si>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</si>
  <si>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</si>
  <si>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</si>
  <si>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</si>
  <si>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</si>
  <si>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</si>
  <si>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</si>
  <si>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</si>
  <si>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</si>
  <si>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</si>
  <si>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</si>
  <si>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</si>
  <si>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</si>
  <si>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</si>
  <si>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</si>
  <si>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</si>
  <si>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</si>
  <si>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</si>
  <si>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</si>
  <si>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</si>
  <si>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</si>
  <si>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</si>
  <si>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</si>
  <si>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</si>
  <si>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</si>
  <si>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</si>
  <si>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</si>
  <si>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</si>
  <si>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</si>
  <si>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</si>
  <si>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</si>
  <si>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</si>
  <si>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</si>
  <si>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</si>
  <si>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</si>
  <si>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</si>
  <si>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</si>
  <si>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</si>
  <si>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</si>
  <si>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</si>
  <si>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</si>
  <si>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</si>
  <si>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</si>
  <si>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</si>
  <si>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</si>
  <si>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</si>
  <si>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</si>
  <si>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</si>
  <si>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</si>
  <si>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</si>
  <si>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</si>
  <si>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</si>
  <si>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</si>
  <si>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</si>
  <si>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</si>
  <si>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</si>
  <si>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</si>
  <si>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</si>
  <si>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</si>
  <si>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</si>
  <si>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</si>
  <si>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</si>
  <si>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</si>
  <si>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</si>
  <si>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</si>
  <si>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</si>
  <si>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</si>
  <si>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</si>
  <si>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</si>
  <si>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</si>
  <si>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</si>
  <si>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</si>
  <si>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</si>
  <si>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</si>
  <si>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</si>
  <si>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</si>
  <si>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</si>
  <si>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</si>
  <si>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</si>
  <si>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</si>
  <si>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</si>
  <si>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</si>
  <si>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</si>
  <si>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</si>
  <si>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</si>
  <si>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</si>
  <si>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</si>
  <si>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</si>
  <si>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</si>
  <si>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</si>
  <si>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</si>
  <si>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</si>
  <si>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</si>
  <si>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</si>
  <si>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</si>
  <si>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</si>
  <si>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</si>
  <si>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</si>
  <si>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</si>
  <si>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</si>
  <si>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</si>
  <si>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</si>
  <si>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</si>
  <si>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</si>
  <si>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</si>
  <si>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</si>
  <si>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</si>
  <si>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</si>
  <si>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</si>
  <si>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</si>
  <si>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</si>
  <si>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</si>
  <si>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</si>
  <si>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</si>
  <si>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</si>
  <si>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</si>
  <si>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</si>
  <si>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</si>
  <si>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</si>
  <si>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</si>
  <si>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</si>
  <si>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</si>
  <si>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</si>
  <si>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</si>
  <si>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</si>
  <si>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</si>
  <si>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</si>
  <si>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</si>
  <si>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</si>
  <si>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</si>
  <si>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</si>
  <si>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</si>
  <si>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</si>
  <si>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</si>
  <si>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</si>
  <si>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</si>
  <si>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</si>
  <si>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</si>
  <si>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</si>
  <si>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</si>
  <si>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</si>
  <si>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</si>
  <si>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</si>
  <si>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</si>
  <si>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</si>
  <si>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</si>
  <si>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</si>
  <si>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</si>
  <si>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</si>
  <si>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</si>
  <si>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</si>
  <si>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</si>
  <si>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</si>
  <si>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</si>
  <si>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</si>
  <si>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</si>
  <si>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</si>
  <si>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</si>
  <si>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</si>
  <si>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</si>
  <si>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</si>
  <si>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</si>
  <si>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</si>
  <si>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</si>
  <si>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</si>
  <si>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</si>
  <si>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</si>
  <si>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</si>
  <si>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</si>
  <si>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</si>
  <si>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</si>
  <si>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</si>
  <si>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</si>
  <si>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</si>
  <si>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</si>
  <si>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</si>
  <si>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</si>
  <si>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</si>
  <si>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</si>
  <si>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</si>
  <si>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</si>
  <si>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</si>
  <si>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</si>
  <si>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</si>
  <si>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</si>
  <si>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</si>
  <si>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</si>
  <si>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</si>
  <si>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</si>
  <si>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</si>
  <si>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</si>
  <si>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</si>
  <si>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</si>
  <si>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</si>
  <si>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</si>
  <si>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</si>
  <si>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</si>
  <si>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</si>
  <si>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</si>
  <si>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</si>
  <si>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</si>
  <si>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</si>
  <si>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</si>
  <si>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</si>
  <si>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</si>
  <si>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</si>
  <si>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</si>
  <si>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</si>
  <si>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</si>
  <si>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</si>
  <si>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</si>
  <si>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</si>
  <si>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</si>
  <si>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</si>
  <si>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</si>
  <si>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</si>
  <si>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</si>
  <si>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</si>
  <si>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</si>
  <si>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</si>
  <si>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</si>
  <si>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</si>
  <si>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</si>
  <si>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</si>
  <si>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</si>
  <si>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</si>
  <si>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</si>
  <si>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</si>
  <si>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</si>
  <si>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</si>
  <si>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</si>
  <si>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</si>
  <si>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</si>
  <si>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</si>
  <si>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</si>
  <si>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</si>
  <si>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</si>
  <si>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</si>
  <si>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</si>
  <si>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</si>
  <si>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</si>
  <si>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</si>
  <si>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</si>
  <si>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</si>
  <si>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</si>
  <si>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</si>
  <si>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</si>
  <si>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</si>
  <si>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</si>
  <si>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</si>
  <si>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</si>
  <si>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</si>
  <si>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</si>
  <si>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</si>
  <si>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</si>
  <si>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</si>
  <si>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</si>
  <si>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</si>
  <si>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</si>
  <si>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</si>
  <si>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</si>
  <si>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</si>
  <si>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</si>
  <si>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</si>
  <si>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</si>
  <si>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</si>
  <si>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</si>
  <si>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</si>
  <si>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</si>
  <si>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</si>
  <si>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</si>
  <si>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</si>
  <si>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</si>
  <si>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</si>
  <si>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</si>
  <si>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</si>
  <si>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</si>
  <si>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</si>
  <si>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</si>
  <si>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</si>
  <si>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</si>
  <si>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</si>
  <si>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</si>
  <si>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</si>
  <si>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</si>
  <si>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</si>
  <si>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</si>
  <si>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</si>
  <si>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</si>
  <si>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</si>
  <si>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</si>
  <si>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</si>
  <si>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</si>
  <si>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</si>
  <si>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</si>
  <si>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</si>
  <si>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</si>
  <si>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</si>
  <si>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</si>
  <si>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</si>
  <si>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</si>
  <si>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</si>
  <si>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</si>
  <si>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</si>
  <si>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</si>
  <si>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</si>
  <si>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</si>
  <si>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</si>
  <si>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</si>
  <si>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</si>
  <si>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</si>
  <si>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</si>
  <si>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</si>
  <si>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</si>
  <si>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</si>
  <si>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</si>
  <si>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</si>
  <si>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</si>
  <si>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</si>
  <si>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</si>
  <si>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</si>
  <si>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</si>
  <si>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</si>
  <si>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</si>
  <si>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</si>
  <si>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</si>
  <si>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</si>
  <si>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</si>
  <si>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</si>
  <si>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</si>
  <si>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</si>
  <si>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</si>
  <si>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</si>
  <si>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</si>
  <si>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</si>
  <si>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</si>
  <si>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</si>
  <si>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</si>
  <si>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</si>
  <si>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</si>
  <si>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</si>
  <si>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</si>
  <si>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</si>
  <si>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</si>
  <si>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</si>
  <si>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</si>
  <si>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</si>
  <si>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</si>
  <si>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</si>
  <si>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</si>
  <si>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</si>
  <si>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</si>
  <si>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</si>
  <si>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</si>
  <si>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</si>
  <si>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</si>
  <si>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</si>
  <si>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</si>
  <si>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</si>
  <si>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</si>
  <si>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</si>
  <si>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</si>
  <si>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</si>
  <si>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</si>
  <si>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</si>
  <si>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</si>
  <si>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</si>
  <si>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</si>
  <si>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</si>
  <si>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</si>
  <si>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</si>
  <si>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</si>
  <si>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</si>
  <si>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</si>
  <si>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</si>
  <si>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</si>
  <si>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</si>
  <si>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</si>
  <si>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</si>
  <si>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</si>
  <si>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</si>
  <si>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</si>
  <si>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</si>
  <si>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</si>
  <si>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</si>
  <si>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</si>
  <si>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</si>
  <si>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</si>
  <si>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</si>
  <si>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</si>
  <si>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</si>
  <si>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</si>
  <si>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</si>
  <si>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</si>
  <si>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</si>
  <si>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</si>
  <si>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</si>
  <si>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</si>
  <si>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</si>
  <si>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</si>
  <si>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</si>
  <si>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</si>
  <si>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</si>
  <si>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</si>
  <si>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</si>
  <si>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</si>
  <si>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</si>
  <si>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</si>
  <si>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</si>
  <si>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</si>
  <si>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</si>
  <si>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</si>
  <si>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</si>
  <si>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</si>
  <si>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</si>
  <si>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</si>
  <si>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</si>
  <si>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</si>
  <si>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</si>
  <si>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</si>
  <si>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</si>
  <si>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</si>
  <si>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</si>
  <si>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</si>
  <si>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</si>
  <si>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</si>
  <si>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</si>
  <si>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</si>
  <si>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</si>
  <si>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</si>
  <si>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</si>
  <si>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</si>
  <si>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</si>
  <si>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</si>
  <si>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</si>
  <si>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</si>
  <si>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</si>
  <si>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</si>
  <si>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</si>
  <si>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</si>
  <si>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</si>
  <si>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</si>
  <si>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</si>
  <si>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</si>
  <si>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</si>
  <si>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</si>
  <si>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</si>
  <si>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</si>
  <si>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</si>
  <si>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</si>
  <si>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</si>
  <si>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</si>
  <si>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</si>
  <si>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</si>
  <si>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</si>
  <si>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</si>
  <si>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</si>
  <si>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</si>
  <si>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</si>
  <si>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</si>
  <si>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</si>
  <si>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</si>
  <si>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</si>
  <si>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</si>
  <si>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</si>
  <si>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</si>
  <si>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</si>
  <si>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</si>
  <si>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</si>
  <si>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</si>
  <si>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</si>
  <si>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</si>
  <si>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</si>
  <si>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</si>
  <si>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</si>
  <si>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</si>
  <si>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</si>
  <si>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</si>
  <si>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</si>
  <si>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</si>
  <si>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</si>
  <si>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</si>
  <si>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</si>
  <si>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</si>
  <si>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</si>
  <si>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</si>
  <si>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</si>
  <si>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</si>
  <si>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</si>
  <si>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</si>
  <si>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</si>
  <si>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</si>
  <si>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</si>
  <si>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</si>
  <si>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</si>
  <si>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</si>
  <si>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</si>
  <si>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</si>
  <si>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</si>
  <si>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</si>
  <si>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</si>
  <si>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</si>
  <si>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</si>
  <si>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</si>
  <si>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</si>
  <si>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</si>
  <si>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</si>
  <si>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</si>
  <si>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</si>
  <si>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</si>
  <si>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</si>
  <si>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</si>
  <si>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</si>
  <si>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</si>
  <si>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</si>
  <si>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</si>
  <si>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</si>
  <si>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</si>
  <si>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</si>
  <si>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</si>
  <si>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</si>
  <si>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</si>
  <si>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</si>
  <si>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</si>
  <si>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</si>
  <si>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</si>
  <si>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</si>
  <si>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</si>
  <si>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</si>
  <si>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</si>
  <si>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</si>
  <si>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</si>
  <si>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</si>
  <si>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</si>
  <si>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</si>
  <si>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</si>
  <si>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</si>
  <si>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</si>
  <si>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</si>
  <si>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</si>
  <si>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</si>
  <si>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</si>
  <si>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</si>
  <si>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</si>
  <si>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</si>
  <si>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</si>
  <si>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</si>
  <si>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</si>
  <si>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</si>
  <si>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</si>
  <si>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</si>
  <si>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</si>
  <si>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</si>
  <si>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</si>
  <si>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</si>
  <si>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</si>
  <si>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</si>
  <si>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</si>
  <si>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</si>
  <si>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</si>
  <si>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</si>
  <si>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</si>
  <si>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</si>
  <si>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</si>
  <si>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</si>
  <si>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</si>
  <si>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</si>
  <si>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</si>
  <si>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</si>
  <si>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</si>
  <si>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</si>
  <si>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</si>
  <si>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</si>
  <si>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</si>
  <si>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</si>
  <si>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</si>
  <si>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</si>
  <si>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</si>
  <si>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</si>
  <si>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</si>
  <si>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</si>
  <si>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</si>
  <si>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</si>
  <si>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</si>
  <si>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</si>
  <si>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</si>
  <si>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</si>
  <si>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</si>
  <si>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</si>
  <si>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</si>
  <si>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</si>
  <si>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</si>
  <si>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</si>
  <si>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</si>
  <si>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</si>
  <si>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</si>
  <si>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</si>
  <si>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</si>
  <si>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</si>
  <si>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</si>
  <si>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</si>
  <si>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</si>
  <si>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</si>
  <si>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</si>
  <si>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</si>
  <si>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</si>
  <si>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</si>
  <si>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</si>
  <si>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</si>
  <si>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</si>
  <si>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</si>
  <si>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</si>
  <si>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</si>
  <si>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</si>
  <si>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</si>
  <si>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</si>
  <si>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</si>
  <si>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</si>
  <si>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</si>
  <si>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</si>
  <si>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</si>
  <si>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</si>
  <si>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</si>
  <si>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</si>
  <si>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</si>
  <si>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</si>
  <si>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</si>
  <si>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</si>
  <si>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</si>
  <si>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</si>
  <si>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</si>
  <si>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</si>
  <si>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</si>
  <si>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</si>
  <si>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</si>
  <si>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</si>
  <si>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</si>
  <si>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</si>
  <si>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</si>
  <si>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</si>
  <si>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</si>
  <si>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</si>
  <si>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</si>
  <si>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</si>
  <si>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</si>
  <si>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</si>
  <si>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</si>
  <si>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</si>
  <si>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</si>
  <si>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</si>
  <si>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</si>
  <si>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</si>
  <si>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</si>
  <si>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</si>
  <si>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</si>
  <si>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</si>
  <si>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</si>
  <si>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</si>
  <si>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</si>
  <si>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</si>
  <si>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</si>
  <si>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</si>
  <si>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</si>
  <si>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</si>
  <si>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</si>
  <si>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</si>
  <si>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</si>
  <si>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</si>
  <si>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</si>
  <si>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</si>
  <si>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</si>
  <si>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</si>
  <si>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</si>
  <si>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</si>
  <si>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</si>
  <si>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</si>
  <si>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</si>
  <si>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</si>
  <si>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</si>
  <si>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</si>
  <si>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</si>
  <si>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</si>
  <si>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</si>
  <si>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</si>
  <si>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</si>
  <si>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</si>
  <si>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</si>
  <si>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</si>
  <si>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</si>
  <si>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</si>
  <si>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</si>
  <si>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</si>
  <si>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</si>
  <si>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</si>
  <si>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</si>
  <si>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</si>
  <si>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</si>
  <si>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</si>
  <si>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</si>
  <si>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</si>
  <si>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</si>
  <si>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</si>
  <si>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</si>
  <si>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</si>
  <si>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</si>
  <si>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</si>
  <si>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</si>
  <si>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</si>
  <si>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</si>
  <si>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</si>
  <si>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</si>
  <si>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</si>
  <si>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</si>
  <si>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</si>
  <si>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</si>
  <si>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</si>
  <si>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</si>
  <si>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</si>
  <si>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</si>
  <si>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</si>
  <si>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</si>
  <si>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</si>
  <si>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</si>
  <si>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</si>
  <si>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</si>
  <si>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</si>
  <si>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</si>
  <si>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</si>
  <si>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</si>
  <si>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</si>
  <si>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</si>
  <si>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</si>
  <si>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</si>
  <si>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</si>
  <si>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</si>
  <si>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</si>
  <si>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</si>
  <si>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</si>
  <si>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</si>
  <si>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</si>
  <si>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</si>
  <si>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</si>
  <si>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</si>
  <si>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</si>
  <si>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</si>
  <si>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</si>
  <si>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</si>
  <si>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</si>
  <si>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</si>
  <si>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</si>
  <si>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</si>
  <si>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</si>
  <si>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</si>
  <si>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</si>
  <si>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</si>
  <si>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</si>
  <si>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</si>
  <si>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</si>
  <si>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</si>
  <si>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</si>
  <si>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</si>
  <si>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</si>
  <si>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</si>
  <si>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</si>
  <si>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</si>
  <si>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</si>
  <si>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</si>
  <si>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</si>
  <si>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</si>
  <si>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</si>
  <si>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</si>
  <si>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</si>
  <si>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</si>
  <si>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</si>
  <si>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</si>
  <si>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</si>
  <si>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</si>
  <si>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</si>
  <si>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</si>
  <si>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</si>
  <si>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</si>
  <si>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</si>
  <si>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</si>
  <si>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</si>
  <si>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</si>
  <si>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</si>
  <si>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</si>
  <si>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</si>
  <si>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</si>
  <si>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</si>
  <si>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</si>
  <si>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</si>
  <si>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</si>
  <si>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</si>
  <si>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</si>
  <si>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</si>
  <si>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</si>
  <si>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</si>
  <si>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</si>
  <si>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</si>
  <si>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</si>
  <si>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</si>
  <si>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</si>
  <si>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</si>
  <si>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</si>
  <si>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</si>
  <si>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</si>
  <si>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</si>
  <si>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</si>
  <si>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</si>
  <si>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</si>
  <si>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</si>
  <si>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</si>
  <si>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</si>
  <si>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</si>
  <si>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</si>
  <si>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</si>
  <si>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</si>
  <si>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</si>
  <si>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</si>
  <si>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</si>
  <si>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</si>
  <si>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</si>
  <si>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</si>
  <si>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</si>
  <si>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</si>
  <si>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</si>
  <si>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</si>
  <si>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</si>
  <si>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</si>
  <si>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</si>
  <si>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</si>
  <si>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</si>
  <si>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</si>
  <si>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</si>
  <si>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</si>
  <si>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</si>
  <si>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</si>
  <si>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</si>
  <si>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</si>
  <si>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</si>
  <si>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</si>
  <si>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</si>
  <si>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</si>
  <si>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</si>
  <si>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</si>
  <si>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</si>
  <si>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</si>
  <si>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</si>
  <si>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</si>
  <si>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</si>
  <si>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</si>
  <si>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</si>
  <si>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</si>
  <si>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</si>
  <si>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</si>
  <si>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</si>
  <si>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</si>
  <si>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</si>
  <si>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</si>
  <si>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</si>
  <si>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</si>
  <si>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</si>
  <si>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</si>
  <si>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</si>
  <si>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</si>
  <si>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</si>
  <si>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</si>
  <si>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</si>
  <si>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</si>
  <si>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</si>
  <si>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</si>
  <si>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</si>
  <si>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</si>
  <si>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</si>
  <si>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</si>
  <si>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</si>
  <si>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</si>
  <si>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</si>
  <si>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</si>
  <si>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</si>
  <si>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</si>
  <si>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</si>
  <si>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</si>
  <si>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</si>
  <si>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</si>
  <si>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</si>
  <si>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</si>
  <si>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</si>
  <si>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</si>
  <si>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</si>
  <si>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</si>
  <si>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</si>
  <si>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</si>
  <si>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</si>
  <si>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</si>
  <si>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</si>
  <si>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</si>
  <si>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</si>
  <si>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</si>
  <si>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</si>
  <si>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</si>
  <si>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</si>
  <si>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</si>
  <si>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</si>
  <si>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</si>
  <si>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</si>
  <si>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</si>
  <si>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</si>
  <si>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</si>
  <si>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</si>
  <si>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</si>
  <si>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</si>
  <si>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</si>
  <si>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</si>
  <si>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</si>
  <si>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</si>
  <si>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</si>
  <si>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</si>
  <si>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</si>
  <si>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</si>
  <si>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</si>
  <si>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</si>
  <si>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</si>
  <si>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</si>
  <si>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</si>
  <si>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</si>
  <si>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</si>
  <si>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</si>
  <si>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</si>
  <si>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</si>
  <si>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</si>
  <si>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</si>
  <si>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</si>
  <si>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</si>
  <si>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</si>
  <si>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</si>
  <si>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</si>
  <si>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</si>
  <si>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</si>
  <si>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</si>
  <si>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</si>
  <si>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</si>
  <si>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</si>
  <si>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</si>
  <si>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</si>
  <si>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</si>
  <si>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</si>
  <si>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</si>
  <si>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</si>
  <si>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</si>
  <si>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</si>
  <si>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</si>
  <si>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</si>
  <si>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</si>
  <si>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</si>
  <si>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</si>
  <si>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</si>
  <si>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</si>
  <si>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</si>
  <si>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</si>
  <si>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</si>
  <si>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</si>
  <si>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</si>
  <si>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</si>
  <si>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</si>
  <si>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</si>
  <si>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</si>
  <si>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</si>
  <si>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</si>
  <si>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</si>
  <si>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</si>
  <si>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</si>
  <si>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</si>
  <si>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</si>
  <si>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</si>
  <si>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</si>
  <si>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</si>
  <si>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</si>
  <si>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</si>
  <si>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</si>
  <si>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</si>
  <si>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</si>
  <si>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</si>
  <si>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</si>
  <si>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</si>
  <si>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</si>
  <si>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</si>
  <si>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</si>
  <si>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</si>
  <si>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</si>
  <si>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</si>
  <si>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</si>
  <si>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</si>
  <si>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</si>
  <si>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</si>
  <si>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</si>
  <si>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</si>
  <si>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</si>
  <si>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</si>
  <si>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</si>
  <si>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</si>
  <si>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</si>
  <si>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</si>
  <si>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</si>
  <si>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</si>
  <si>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</si>
  <si>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</si>
  <si>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</si>
  <si>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</si>
  <si>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</si>
  <si>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</si>
  <si>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</si>
  <si>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</si>
  <si>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</si>
  <si>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</si>
  <si>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</si>
  <si>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</si>
  <si>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</si>
  <si>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</si>
  <si>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</si>
  <si>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</si>
  <si>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</si>
  <si>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</si>
  <si>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</si>
  <si>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</si>
  <si>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</si>
  <si>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</si>
  <si>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</si>
  <si>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</si>
  <si>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</si>
  <si>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</si>
  <si>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</si>
  <si>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</si>
  <si>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</si>
  <si>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</si>
  <si>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</si>
  <si>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</si>
  <si>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</si>
  <si>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</si>
  <si>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</si>
  <si>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</si>
  <si>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</si>
  <si>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</si>
  <si>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</si>
  <si>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</si>
  <si>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</si>
  <si>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</si>
  <si>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</si>
  <si>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</si>
  <si>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</si>
  <si>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</si>
  <si>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</si>
  <si>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</si>
  <si>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</si>
  <si>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</si>
  <si>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</si>
  <si>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</si>
  <si>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</si>
  <si>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</si>
  <si>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</si>
  <si>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</si>
  <si>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</si>
  <si>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</si>
  <si>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</si>
  <si>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</si>
  <si>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</si>
  <si>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</si>
  <si>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</si>
  <si>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</si>
  <si>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</si>
  <si>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</si>
  <si>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</si>
  <si>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</si>
  <si>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</si>
  <si>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</si>
  <si>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</si>
  <si>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</si>
  <si>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</si>
  <si>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</si>
  <si>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</si>
  <si>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</si>
  <si>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</si>
  <si>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</si>
  <si>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</si>
  <si>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</si>
  <si>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</si>
  <si>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</si>
  <si>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</si>
  <si>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</si>
  <si>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</si>
  <si>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</si>
  <si>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</si>
  <si>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</si>
  <si>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</si>
  <si>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</si>
  <si>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</si>
  <si>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</si>
  <si>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</si>
  <si>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</si>
  <si>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</si>
  <si>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</si>
  <si>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</si>
  <si>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</si>
  <si>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</si>
  <si>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</si>
  <si>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</si>
  <si>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</si>
  <si>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</si>
  <si>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</si>
  <si>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</si>
  <si>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</si>
  <si>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</si>
  <si>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</si>
  <si>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</si>
  <si>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</si>
  <si>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</si>
  <si>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</si>
  <si>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</si>
  <si>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</si>
  <si>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</si>
  <si>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</si>
  <si>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</si>
  <si>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</si>
  <si>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</si>
  <si>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</si>
  <si>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</si>
  <si>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</si>
  <si>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</si>
  <si>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</si>
  <si>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</si>
  <si>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</si>
  <si>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</si>
  <si>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</si>
  <si>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</si>
  <si>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</si>
  <si>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</si>
  <si>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</si>
  <si>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</si>
  <si>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</si>
  <si>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</si>
  <si>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</si>
  <si>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</si>
  <si>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</si>
  <si>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</si>
  <si>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</si>
  <si>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</si>
  <si>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</si>
  <si>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</si>
  <si>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</si>
  <si>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</si>
  <si>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</si>
  <si>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</si>
  <si>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</si>
  <si>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</si>
  <si>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</si>
  <si>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</si>
  <si>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</si>
  <si>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</si>
  <si>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</si>
  <si>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</si>
  <si>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</si>
  <si>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</si>
  <si>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</si>
  <si>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</si>
  <si>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</si>
  <si>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</si>
  <si>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</si>
  <si>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</si>
  <si>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</si>
  <si>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</si>
  <si>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</si>
  <si>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</si>
  <si>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</si>
  <si>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</si>
  <si>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</si>
  <si>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</si>
  <si>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</si>
  <si>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</si>
  <si>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</si>
  <si>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</si>
  <si>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</si>
  <si>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</si>
  <si>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</si>
  <si>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</si>
  <si>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</si>
  <si>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</si>
  <si>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</si>
  <si>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</si>
  <si>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</si>
  <si>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</si>
  <si>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</si>
  <si>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</si>
  <si>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</si>
  <si>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</si>
  <si>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</si>
  <si>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</si>
  <si>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</si>
  <si>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</si>
  <si>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</si>
  <si>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</si>
  <si>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</si>
  <si>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</si>
  <si>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</si>
  <si>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</si>
  <si>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</si>
  <si>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</si>
  <si>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</si>
  <si>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</si>
  <si>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</si>
  <si>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</si>
  <si>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</si>
  <si>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</si>
  <si>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</si>
  <si>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</si>
  <si>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</si>
  <si>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</si>
  <si>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</si>
  <si>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</si>
  <si>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</si>
  <si>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</si>
  <si>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</si>
  <si>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</si>
  <si>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</si>
  <si>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</si>
  <si>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</si>
  <si>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</si>
  <si>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</si>
  <si>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</si>
  <si>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</si>
  <si>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</si>
  <si>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</si>
  <si>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</si>
  <si>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</si>
  <si>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</si>
  <si>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</si>
  <si>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</si>
  <si>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</si>
  <si>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</si>
  <si>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</si>
  <si>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</si>
  <si>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</si>
  <si>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</si>
  <si>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</si>
  <si>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</si>
  <si>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</si>
  <si>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</si>
  <si>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</si>
  <si>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</si>
  <si>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</si>
  <si>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</si>
  <si>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</si>
  <si>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</si>
  <si>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</si>
  <si>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</si>
  <si>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</si>
  <si>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</si>
  <si>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</si>
  <si>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</si>
  <si>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</si>
  <si>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</si>
  <si>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</si>
  <si>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</si>
  <si>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</si>
  <si>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</si>
  <si>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</si>
  <si>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</si>
  <si>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</si>
  <si>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</si>
  <si>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</si>
  <si>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</si>
  <si>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</si>
  <si>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</si>
  <si>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</si>
  <si>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</si>
  <si>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</si>
  <si>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</si>
  <si>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</si>
  <si>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</si>
  <si>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</si>
  <si>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</si>
  <si>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</si>
  <si>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</si>
  <si>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</si>
  <si>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</si>
  <si>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</si>
  <si>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</si>
  <si>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</si>
  <si>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</si>
  <si>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</si>
  <si>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</si>
  <si>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</si>
  <si>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</si>
  <si>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</si>
  <si>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</si>
  <si>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</si>
  <si>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</si>
  <si>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</si>
  <si>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</si>
  <si>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</si>
  <si>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</si>
  <si>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</si>
  <si>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</si>
  <si>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</si>
  <si>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</si>
  <si>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</si>
  <si>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</si>
  <si>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</si>
  <si>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</si>
  <si>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</si>
  <si>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</si>
  <si>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</si>
  <si>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</si>
  <si>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</si>
  <si>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</si>
  <si>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</si>
  <si>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</si>
  <si>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</si>
  <si>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</si>
  <si>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</si>
  <si>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</si>
  <si>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</si>
  <si>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</si>
  <si>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</si>
  <si>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</si>
  <si>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</si>
  <si>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</si>
  <si>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</si>
  <si>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</si>
  <si>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</si>
  <si>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</si>
  <si>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</si>
  <si>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</si>
  <si>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</si>
  <si>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</si>
  <si>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</si>
  <si>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</si>
  <si>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</si>
  <si>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</si>
  <si>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</si>
  <si>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</si>
  <si>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</si>
  <si>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</si>
  <si>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</si>
  <si>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</si>
  <si>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</si>
  <si>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</si>
  <si>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</si>
  <si>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</si>
  <si>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</si>
  <si>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</si>
  <si>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</si>
  <si>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</si>
  <si>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</si>
  <si>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</si>
  <si>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</si>
  <si>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</si>
  <si>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</si>
  <si>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</si>
  <si>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</si>
  <si>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</si>
  <si>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</si>
  <si>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</si>
  <si>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</si>
  <si>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</si>
  <si>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</si>
  <si>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</si>
  <si>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</si>
  <si>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</si>
  <si>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</si>
  <si>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</si>
  <si>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</si>
  <si>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</si>
  <si>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</si>
  <si>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</si>
  <si>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</si>
  <si>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</si>
  <si>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</si>
  <si>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</si>
  <si>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</si>
  <si>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</si>
  <si>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</si>
  <si>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</si>
  <si>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</si>
  <si>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</si>
  <si>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</si>
  <si>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</si>
  <si>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</si>
  <si>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</si>
  <si>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</si>
  <si>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</si>
  <si>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</si>
  <si>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</si>
  <si>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</si>
  <si>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</si>
  <si>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</si>
  <si>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</si>
  <si>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</si>
  <si>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</si>
  <si>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</si>
  <si>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</si>
  <si>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</si>
  <si>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</si>
  <si>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</si>
  <si>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</si>
  <si>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</si>
  <si>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</si>
  <si>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</si>
  <si>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</si>
  <si>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</si>
  <si>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</si>
  <si>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</si>
  <si>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</si>
  <si>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</si>
  <si>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</si>
  <si>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</si>
  <si>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</si>
  <si>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</si>
  <si>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</si>
  <si>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</si>
  <si>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</si>
  <si>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</si>
  <si>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</si>
  <si>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</si>
  <si>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</si>
  <si>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</si>
  <si>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</si>
  <si>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</si>
  <si>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</si>
  <si>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</si>
  <si>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</si>
  <si>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</si>
  <si>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</si>
  <si>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</si>
  <si>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</si>
  <si>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</si>
  <si>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</si>
  <si>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</si>
  <si>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</si>
  <si>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</si>
  <si>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</si>
  <si>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</si>
  <si>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</si>
  <si>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</si>
  <si>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</si>
  <si>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</si>
  <si>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</si>
  <si>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</si>
  <si>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</si>
  <si>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</si>
  <si>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</si>
  <si>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</si>
  <si>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</si>
  <si>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</si>
  <si>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</si>
  <si>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</si>
  <si>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</si>
  <si>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</si>
  <si>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</si>
  <si>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</si>
  <si>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</si>
  <si>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</si>
  <si>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</si>
  <si>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</si>
  <si>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</si>
  <si>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</si>
  <si>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</si>
  <si>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</si>
  <si>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</si>
  <si>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</si>
  <si>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</si>
  <si>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</si>
  <si>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</si>
  <si>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</si>
  <si>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</si>
  <si>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</si>
  <si>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</si>
  <si>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</si>
  <si>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</si>
  <si>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</si>
  <si>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</si>
  <si>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</si>
  <si>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</si>
  <si>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</si>
  <si>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</si>
  <si>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</si>
  <si>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</si>
  <si>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</si>
  <si>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</si>
  <si>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</si>
  <si>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</si>
  <si>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</si>
  <si>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</si>
  <si>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</si>
  <si>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</si>
  <si>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</si>
  <si>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</si>
  <si>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</si>
  <si>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</si>
  <si>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</si>
  <si>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</si>
  <si>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</si>
  <si>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</si>
  <si>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</si>
  <si>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</si>
  <si>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</si>
  <si>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</si>
  <si>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</si>
  <si>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</si>
  <si>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</si>
  <si>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</si>
  <si>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</si>
  <si>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</si>
  <si>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</si>
  <si>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</si>
  <si>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</si>
  <si>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</si>
  <si>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</si>
  <si>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</si>
  <si>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</si>
  <si>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</si>
  <si>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</si>
  <si>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</si>
  <si>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</si>
  <si>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</si>
  <si>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</si>
  <si>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</si>
  <si>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</si>
  <si>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</si>
  <si>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</si>
  <si>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</si>
  <si>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</si>
  <si>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</si>
  <si>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</si>
  <si>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</si>
  <si>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</si>
  <si>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</si>
  <si>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</si>
  <si>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</si>
  <si>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</si>
  <si>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</si>
  <si>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</si>
  <si>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</si>
  <si>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</si>
  <si>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</si>
  <si>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</si>
  <si>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</si>
  <si>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</si>
  <si>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</si>
  <si>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</si>
  <si>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</si>
  <si>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</si>
  <si>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</si>
  <si>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</si>
  <si>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</si>
  <si>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</si>
  <si>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</si>
  <si>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</si>
  <si>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</si>
  <si>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</si>
  <si>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</si>
  <si>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</si>
  <si>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</si>
  <si>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</si>
  <si>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</si>
  <si>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</si>
  <si>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</si>
  <si>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</si>
  <si>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</si>
  <si>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</si>
  <si>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</si>
  <si>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</si>
  <si>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</si>
  <si>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</si>
  <si>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</si>
  <si>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</si>
  <si>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</si>
  <si>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</si>
  <si>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</si>
  <si>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</si>
  <si>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</si>
  <si>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</si>
  <si>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</si>
  <si>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</si>
  <si>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</si>
  <si>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</si>
  <si>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</si>
  <si>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</si>
  <si>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</si>
  <si>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</si>
  <si>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</si>
  <si>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</si>
  <si>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</si>
  <si>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</si>
  <si>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</si>
  <si>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</si>
  <si>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</si>
  <si>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</si>
  <si>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</si>
  <si>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</si>
  <si>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</si>
  <si>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</si>
  <si>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</si>
  <si>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</si>
  <si>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</si>
  <si>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</si>
  <si>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</si>
  <si>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</si>
  <si>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</si>
  <si>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</si>
  <si>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</si>
  <si>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</si>
  <si>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</si>
  <si>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</si>
  <si>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</si>
  <si>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</si>
  <si>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</si>
  <si>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</si>
  <si>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</si>
  <si>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</si>
  <si>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</si>
  <si>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</si>
  <si>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</si>
  <si>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</si>
  <si>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</si>
  <si>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</si>
  <si>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</si>
  <si>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</si>
  <si>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</si>
  <si>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</si>
  <si>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</si>
  <si>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</si>
  <si>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</si>
  <si>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</si>
  <si>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</si>
  <si>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</si>
  <si>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</si>
  <si>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</si>
  <si>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</si>
  <si>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</si>
  <si>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</si>
  <si>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</si>
  <si>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</si>
  <si>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</si>
  <si>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</si>
  <si>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</si>
  <si>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</si>
  <si>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</si>
  <si>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</si>
  <si>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</si>
  <si>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</si>
  <si>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</si>
  <si>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</si>
  <si>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</si>
  <si>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</si>
  <si>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</si>
  <si>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</si>
  <si>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</si>
  <si>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</si>
  <si>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</si>
  <si>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</si>
  <si>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</si>
  <si>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</si>
  <si>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</si>
  <si>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</si>
  <si>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</si>
  <si>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</si>
  <si>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</si>
  <si>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</si>
  <si>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</si>
  <si>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</si>
  <si>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</si>
  <si>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</si>
  <si>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</si>
  <si>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</si>
  <si>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</si>
  <si>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</si>
  <si>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</si>
  <si>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</si>
  <si>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</si>
  <si>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</si>
  <si>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</si>
  <si>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</si>
  <si>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</si>
  <si>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</si>
  <si>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</si>
  <si>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</si>
  <si>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</si>
  <si>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</si>
  <si>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</si>
  <si>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</si>
  <si>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</si>
  <si>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</si>
  <si>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</si>
  <si>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</si>
  <si>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</si>
  <si>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</si>
  <si>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</si>
  <si>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</si>
  <si>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</si>
  <si>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</si>
  <si>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</si>
  <si>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</si>
  <si>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</si>
  <si>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</si>
  <si>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</si>
  <si>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</si>
  <si>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</si>
  <si>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</si>
  <si>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</si>
  <si>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</si>
  <si>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</si>
  <si>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</si>
  <si>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</si>
  <si>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</si>
  <si>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</si>
  <si>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</si>
  <si>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</si>
  <si>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</si>
  <si>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</si>
  <si>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</si>
  <si>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</si>
  <si>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</si>
  <si>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</si>
  <si>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</si>
  <si>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</si>
  <si>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</si>
  <si>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</si>
  <si>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</si>
  <si>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</si>
  <si>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</si>
  <si>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</si>
  <si>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</si>
  <si>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</si>
  <si>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</si>
  <si>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</si>
  <si>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</si>
  <si>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</si>
  <si>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</si>
  <si>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</si>
  <si>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</si>
  <si>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</si>
  <si>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</si>
  <si>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</si>
  <si>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</si>
  <si>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</si>
  <si>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</si>
  <si>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</si>
  <si>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</si>
  <si>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</si>
  <si>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</si>
  <si>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</si>
  <si>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</si>
  <si>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</si>
  <si>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</si>
  <si>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</si>
  <si>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</si>
  <si>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</si>
  <si>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</si>
  <si>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</si>
  <si>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</si>
  <si>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</si>
  <si>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</si>
  <si>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</si>
  <si>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</si>
  <si>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</si>
  <si>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</si>
  <si>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</si>
  <si>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</si>
  <si>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</si>
  <si>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</si>
  <si>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</si>
  <si>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</si>
  <si>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</si>
  <si>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</si>
  <si>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</si>
  <si>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</si>
  <si>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</si>
  <si>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</si>
  <si>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</si>
  <si>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</si>
  <si>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</si>
  <si>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</si>
  <si>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</si>
  <si>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</si>
  <si>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</si>
  <si>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</si>
  <si>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</si>
  <si>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</si>
  <si>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</si>
  <si>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</si>
  <si>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</si>
  <si>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</si>
  <si>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</si>
  <si>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</si>
  <si>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</si>
  <si>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</si>
  <si>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</si>
  <si>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</si>
  <si>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</si>
  <si>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</si>
  <si>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</si>
  <si>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</si>
  <si>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</si>
  <si>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</si>
  <si>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</si>
  <si>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</si>
  <si>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</si>
  <si>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</si>
  <si>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</si>
  <si>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</si>
  <si>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</si>
  <si>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</si>
  <si>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</si>
  <si>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</si>
  <si>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</si>
  <si>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</si>
  <si>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</si>
  <si>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</si>
  <si>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</si>
  <si>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</si>
  <si>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</si>
  <si>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</si>
  <si>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</si>
  <si>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</si>
  <si>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</si>
  <si>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</si>
  <si>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</si>
  <si>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</si>
  <si>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</si>
  <si>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</si>
  <si>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</si>
  <si>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</si>
  <si>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</si>
  <si>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</si>
  <si>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</si>
  <si>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</si>
  <si>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</si>
  <si>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</si>
  <si>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</si>
  <si>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</si>
  <si>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</si>
  <si>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</si>
  <si>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</si>
  <si>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</si>
  <si>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</si>
  <si>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</si>
  <si>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</si>
  <si>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</si>
  <si>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</si>
  <si>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</si>
  <si>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</si>
  <si>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</si>
  <si>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</si>
  <si>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</si>
  <si>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</si>
  <si>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</si>
  <si>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</si>
  <si>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</si>
  <si>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</si>
  <si>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</si>
  <si>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</si>
  <si>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</si>
  <si>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</si>
  <si>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</si>
  <si>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</si>
  <si>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</si>
  <si>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</si>
  <si>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</si>
  <si>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</si>
  <si>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</si>
  <si>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</si>
  <si>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</si>
  <si>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</si>
  <si>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</si>
  <si>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</si>
  <si>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</si>
  <si>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</si>
  <si>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</si>
  <si>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</si>
  <si>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</si>
  <si>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</si>
  <si>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</si>
  <si>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</si>
  <si>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</si>
  <si>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</si>
  <si>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</si>
  <si>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</si>
  <si>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</si>
  <si>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</si>
  <si>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</si>
  <si>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</si>
  <si>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</si>
  <si>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</si>
  <si>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</si>
  <si>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</si>
  <si>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</si>
  <si>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</si>
  <si>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</si>
  <si>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</si>
  <si>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</si>
  <si>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</si>
  <si>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</si>
  <si>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</si>
  <si>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</si>
  <si>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</si>
  <si>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</si>
  <si>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</si>
  <si>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</si>
  <si>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</si>
  <si>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</si>
  <si>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</si>
  <si>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</si>
  <si>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</si>
  <si>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</si>
  <si>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</si>
  <si>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</si>
  <si>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</si>
  <si>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</si>
  <si>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</si>
  <si>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</si>
  <si>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</si>
  <si>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</si>
  <si>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</si>
  <si>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</si>
  <si>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</si>
  <si>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</si>
  <si>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</si>
  <si>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</si>
  <si>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</si>
  <si>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</si>
  <si>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</si>
  <si>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</si>
  <si>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</si>
  <si>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</si>
  <si>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</si>
  <si>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</si>
  <si>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</si>
  <si>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</si>
  <si>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</si>
  <si>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</si>
  <si>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</si>
  <si>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</si>
  <si>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</si>
  <si>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</si>
  <si>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</si>
  <si>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</si>
  <si>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</si>
  <si>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</si>
  <si>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</si>
  <si>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</si>
  <si>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</si>
  <si>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</si>
  <si>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</si>
  <si>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</si>
  <si>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</si>
  <si>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</si>
  <si>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</si>
  <si>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</si>
  <si>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</si>
  <si>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</si>
  <si>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</si>
  <si>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</si>
  <si>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</si>
  <si>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</si>
  <si>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</si>
  <si>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</si>
  <si>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</si>
  <si>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</si>
  <si>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</si>
  <si>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</si>
  <si>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</si>
  <si>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</si>
  <si>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</si>
  <si>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</si>
  <si>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</si>
  <si>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</si>
  <si>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</si>
  <si>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</si>
  <si>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</si>
  <si>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</si>
  <si>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</si>
  <si>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</si>
  <si>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</si>
  <si>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</si>
  <si>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</si>
  <si>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</si>
  <si>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</si>
  <si>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</si>
  <si>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</si>
  <si>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</si>
  <si>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</si>
  <si>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</si>
  <si>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</si>
  <si>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</si>
  <si>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</si>
  <si>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</si>
  <si>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</si>
  <si>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</si>
  <si>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</si>
  <si>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</si>
  <si>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</si>
  <si>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</si>
  <si>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</si>
  <si>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</si>
  <si>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</si>
  <si>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</si>
  <si>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</si>
  <si>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</si>
  <si>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</si>
  <si>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</si>
  <si>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</si>
  <si>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</si>
  <si>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</si>
  <si>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</si>
  <si>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</si>
  <si>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</si>
  <si>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</si>
  <si>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</si>
  <si>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</si>
  <si>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</si>
  <si>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</si>
  <si>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</si>
  <si>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</si>
  <si>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</si>
  <si>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</si>
  <si>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</si>
  <si>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</si>
  <si>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</si>
  <si>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</si>
  <si>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</si>
  <si>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</si>
  <si>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</si>
  <si>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</si>
  <si>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</si>
  <si>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</si>
  <si>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</si>
  <si>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</si>
  <si>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</si>
  <si>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</si>
  <si>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</si>
  <si>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</si>
  <si>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</si>
  <si>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</si>
  <si>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</si>
  <si>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</si>
  <si>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</si>
  <si>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</si>
  <si>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</si>
  <si>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</si>
  <si>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</si>
  <si>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</si>
  <si>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</si>
  <si>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</si>
  <si>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</si>
  <si>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</si>
  <si>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</si>
  <si>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</si>
  <si>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</si>
  <si>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</si>
  <si>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</si>
  <si>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</si>
  <si>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</si>
  <si>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</si>
  <si>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</si>
  <si>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</si>
  <si>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</si>
  <si>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</si>
  <si>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</si>
  <si>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</si>
  <si>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</si>
  <si>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</si>
  <si>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</si>
  <si>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</si>
  <si>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</si>
  <si>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</si>
  <si>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</si>
  <si>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</si>
  <si>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</si>
  <si>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</si>
  <si>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</si>
  <si>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</si>
  <si>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</si>
  <si>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</si>
  <si>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</si>
  <si>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</si>
  <si>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</si>
  <si>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</si>
  <si>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</si>
  <si>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</si>
  <si>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</si>
  <si>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</si>
  <si>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</si>
  <si>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</si>
  <si>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</si>
  <si>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</si>
  <si>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</si>
  <si>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</si>
  <si>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</si>
  <si>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</si>
  <si>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</si>
  <si>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</si>
  <si>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</si>
  <si>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</si>
  <si>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</si>
  <si>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</si>
  <si>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</si>
  <si>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</si>
  <si>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</si>
  <si>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</si>
  <si>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</si>
  <si>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</si>
  <si>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</si>
  <si>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</si>
  <si>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</si>
  <si>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</si>
  <si>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</si>
  <si>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</si>
  <si>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</si>
  <si>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</si>
  <si>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</si>
  <si>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</si>
  <si>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</si>
  <si>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</si>
  <si>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</si>
  <si>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</si>
  <si>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</si>
  <si>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</si>
  <si>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</si>
  <si>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</si>
  <si>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</si>
  <si>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</si>
  <si>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</si>
  <si>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</si>
  <si>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</si>
  <si>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</si>
  <si>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</si>
  <si>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</si>
  <si>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</si>
  <si>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</si>
  <si>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</si>
  <si>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</si>
  <si>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</si>
  <si>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</si>
  <si>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</si>
  <si>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</si>
  <si>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</si>
  <si>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</si>
  <si>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</si>
  <si>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</si>
  <si>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</si>
  <si>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</si>
  <si>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</si>
  <si>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</si>
  <si>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</si>
  <si>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</si>
  <si>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</si>
  <si>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</si>
  <si>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</si>
  <si>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</si>
  <si>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</si>
  <si>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</si>
  <si>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</si>
  <si>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</si>
  <si>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</si>
  <si>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</si>
  <si>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</si>
  <si>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</si>
  <si>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</si>
  <si>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</si>
  <si>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</si>
  <si>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</si>
  <si>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</si>
  <si>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</si>
  <si>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</si>
  <si>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</si>
  <si>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</si>
  <si>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</si>
  <si>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</si>
  <si>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</si>
  <si>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</si>
  <si>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</si>
  <si>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</si>
  <si>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</si>
  <si>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</si>
  <si>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</si>
  <si>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</si>
  <si>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</si>
  <si>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</si>
  <si>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</si>
  <si>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</si>
  <si>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</si>
  <si>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</si>
  <si>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</si>
  <si>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</si>
  <si>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</si>
  <si>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</si>
  <si>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</si>
  <si>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</si>
  <si>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</si>
  <si>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</si>
  <si>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</si>
  <si>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</si>
  <si>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</si>
  <si>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</si>
  <si>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</si>
  <si>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</si>
  <si>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</si>
  <si>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</si>
  <si>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</si>
  <si>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</si>
  <si>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</si>
  <si>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</si>
  <si>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</si>
  <si>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</si>
  <si>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</si>
  <si>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</si>
  <si>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</si>
  <si>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</si>
  <si>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</si>
  <si>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</si>
  <si>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</si>
  <si>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</si>
  <si>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</si>
  <si>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</si>
  <si>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</si>
  <si>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</si>
  <si>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</si>
  <si>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</si>
  <si>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</si>
  <si>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</si>
  <si>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</si>
  <si>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</si>
  <si>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</si>
  <si>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</si>
  <si>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</si>
  <si>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</si>
  <si>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</si>
  <si>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</si>
  <si>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</si>
  <si>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</si>
  <si>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</si>
  <si>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</si>
  <si>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</si>
  <si>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</si>
  <si>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</si>
  <si>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</si>
  <si>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</si>
  <si>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</si>
  <si>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</si>
  <si>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</si>
  <si>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</si>
  <si>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</si>
  <si>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</si>
  <si>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</si>
  <si>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</si>
  <si>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</si>
  <si>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</si>
  <si>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</si>
  <si>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</si>
  <si>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</si>
  <si>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</si>
  <si>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</si>
  <si>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</si>
  <si>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</si>
  <si>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</si>
  <si>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</si>
  <si>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</si>
  <si>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</si>
  <si>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</si>
  <si>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</si>
  <si>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</si>
  <si>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</si>
  <si>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</si>
  <si>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</si>
  <si>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</si>
  <si>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</si>
  <si>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</si>
  <si>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</si>
  <si>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</si>
  <si>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</si>
  <si>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</si>
  <si>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</si>
  <si>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</si>
  <si>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</si>
  <si>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</si>
  <si>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</si>
  <si>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</si>
  <si>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</si>
  <si>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</si>
  <si>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</si>
  <si>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</si>
  <si>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</si>
  <si>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</si>
  <si>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</si>
  <si>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</si>
  <si>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</si>
  <si>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</si>
  <si>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</si>
  <si>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</si>
  <si>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</si>
  <si>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</si>
  <si>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</si>
  <si>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</si>
  <si>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</si>
  <si>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</si>
  <si>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</si>
  <si>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</si>
  <si>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</si>
  <si>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</si>
  <si>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</si>
  <si>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</si>
  <si>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</si>
  <si>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</si>
  <si>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</si>
  <si>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</si>
  <si>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</si>
  <si>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</si>
  <si>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</si>
  <si>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</si>
  <si>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</si>
  <si>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</si>
  <si>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</si>
  <si>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</si>
  <si>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</si>
  <si>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</si>
  <si>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</si>
  <si>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</si>
  <si>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</si>
  <si>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</si>
  <si>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</si>
  <si>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</si>
  <si>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</si>
  <si>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</si>
  <si>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</si>
  <si>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</si>
  <si>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</si>
  <si>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</si>
  <si>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</si>
  <si>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</si>
  <si>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</si>
  <si>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</si>
  <si>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</si>
  <si>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</si>
  <si>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</si>
  <si>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</si>
  <si>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</si>
  <si>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</si>
  <si>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</si>
  <si>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</si>
  <si>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</si>
  <si>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</si>
  <si>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</si>
  <si>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</si>
  <si>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</si>
  <si>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</si>
  <si>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</si>
  <si>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</si>
  <si>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</si>
  <si>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</si>
  <si>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</si>
  <si>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</si>
  <si>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</si>
  <si>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</si>
  <si>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</si>
  <si>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</si>
  <si>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</si>
  <si>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</si>
  <si>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</si>
  <si>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</si>
  <si>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</si>
  <si>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</si>
  <si>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</si>
  <si>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</si>
  <si>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</si>
  <si>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</si>
  <si>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</si>
  <si>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</si>
  <si>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</si>
  <si>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</si>
  <si>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</si>
  <si>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</si>
  <si>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</si>
  <si>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</si>
  <si>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</si>
  <si>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</si>
  <si>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</si>
  <si>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</si>
  <si>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</si>
  <si>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</si>
  <si>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</si>
  <si>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</si>
  <si>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</si>
  <si>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</si>
  <si>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</si>
  <si>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</si>
  <si>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</si>
  <si>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</si>
  <si>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</si>
  <si>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</si>
  <si>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</si>
  <si>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</si>
  <si>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</si>
  <si>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</si>
  <si>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</si>
  <si>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</si>
  <si>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</si>
  <si>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</si>
  <si>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</si>
  <si>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</si>
  <si>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</si>
  <si>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</si>
  <si>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</si>
  <si>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</si>
  <si>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</si>
  <si>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</si>
  <si>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</si>
  <si>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</si>
  <si>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</si>
  <si>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</si>
  <si>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</si>
  <si>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</si>
  <si>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</si>
  <si>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</si>
  <si>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</si>
  <si>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</si>
  <si>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</si>
  <si>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</si>
  <si>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</si>
  <si>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</si>
  <si>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</si>
  <si>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</si>
  <si>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</si>
  <si>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</si>
  <si>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</si>
  <si>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</si>
  <si>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</si>
  <si>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</si>
  <si>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</si>
  <si>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</si>
  <si>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</si>
  <si>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</si>
  <si>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</si>
  <si>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</si>
  <si>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</si>
  <si>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</si>
  <si>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</si>
  <si>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</si>
  <si>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</si>
  <si>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</si>
  <si>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</si>
  <si>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</si>
  <si>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</si>
  <si>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</si>
  <si>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</si>
  <si>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</si>
  <si>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</si>
  <si>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</si>
  <si>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</si>
  <si>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</si>
  <si>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</si>
  <si>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</si>
  <si>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</si>
  <si>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</si>
  <si>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</si>
  <si>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</si>
  <si>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</si>
  <si>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</si>
  <si>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</si>
  <si>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</si>
  <si>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</si>
  <si>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</si>
  <si>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</si>
  <si>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</si>
  <si>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</si>
  <si>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</si>
  <si>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</si>
  <si>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</si>
  <si>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</si>
  <si>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</si>
  <si>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</si>
  <si>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</si>
  <si>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</si>
  <si>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</si>
  <si>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</si>
  <si>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</si>
  <si>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</si>
  <si>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</si>
  <si>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</si>
  <si>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</si>
  <si>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</si>
  <si>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</si>
  <si>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</si>
  <si>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</si>
  <si>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</si>
  <si>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</si>
  <si>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</si>
  <si>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</si>
  <si>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</si>
  <si>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</si>
  <si>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</si>
  <si>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</si>
  <si>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</si>
  <si>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</si>
  <si>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</si>
  <si>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</si>
  <si>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</si>
  <si>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</si>
  <si>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</si>
  <si>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</si>
  <si>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</si>
  <si>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</si>
  <si>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</si>
  <si>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</si>
  <si>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</si>
  <si>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</si>
  <si>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</si>
  <si>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</si>
  <si>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</si>
  <si>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</si>
  <si>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</si>
  <si>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</si>
  <si>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</si>
  <si>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</si>
  <si>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</si>
  <si>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</si>
  <si>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</si>
  <si>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</si>
  <si>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</si>
  <si>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</si>
  <si>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</si>
  <si>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</si>
  <si>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</si>
  <si>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</si>
  <si>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</si>
  <si>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</si>
  <si>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</si>
  <si>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</si>
  <si>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</si>
  <si>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</si>
  <si>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</si>
  <si>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</si>
  <si>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</si>
  <si>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</si>
  <si>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</si>
  <si>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</si>
  <si>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</si>
  <si>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</si>
  <si>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</si>
  <si>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</si>
  <si>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</si>
  <si>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</si>
  <si>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</si>
  <si>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</si>
  <si>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</si>
  <si>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</si>
  <si>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</si>
  <si>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</si>
  <si>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</si>
  <si>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</si>
  <si>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</si>
  <si>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</si>
  <si>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</si>
  <si>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</si>
  <si>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</si>
  <si>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</si>
  <si>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</si>
  <si>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</si>
  <si>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</si>
  <si>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</si>
  <si>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</si>
  <si>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</si>
  <si>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</si>
  <si>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</si>
  <si>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</si>
  <si>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</si>
  <si>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</si>
  <si>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</si>
  <si>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</si>
  <si>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</si>
  <si>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</si>
  <si>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</si>
  <si>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</si>
  <si>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</si>
  <si>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</si>
  <si>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</si>
  <si>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</si>
  <si>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</si>
  <si>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</si>
  <si>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</si>
  <si>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</si>
  <si>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</si>
  <si>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</si>
  <si>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</si>
  <si>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</si>
  <si>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</si>
  <si>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</si>
  <si>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</si>
  <si>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</si>
  <si>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</si>
  <si>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</si>
  <si>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</si>
  <si>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</si>
  <si>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</si>
  <si>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</si>
  <si>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</si>
  <si>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</si>
  <si>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</si>
  <si>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</si>
  <si>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</si>
  <si>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</si>
  <si>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</si>
  <si>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</si>
  <si>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</si>
  <si>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</si>
  <si>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</si>
  <si>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</si>
  <si>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</si>
  <si>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</si>
  <si>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</si>
  <si>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</si>
  <si>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</si>
  <si>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</si>
  <si>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</si>
  <si>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</si>
  <si>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</si>
  <si>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</si>
  <si>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</si>
  <si>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</si>
  <si>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</si>
  <si>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</si>
  <si>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</si>
  <si>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</si>
  <si>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</si>
  <si>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</si>
  <si>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</si>
  <si>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</si>
  <si>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</si>
  <si>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</si>
  <si>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</si>
  <si>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</si>
  <si>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</si>
  <si>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</si>
  <si>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</si>
  <si>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</si>
  <si>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</si>
  <si>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</si>
  <si>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</si>
  <si>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</si>
  <si>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</si>
  <si>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</si>
  <si>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</si>
  <si>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</si>
  <si>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</si>
  <si>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</si>
  <si>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</si>
  <si>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</si>
  <si>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</si>
  <si>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</si>
  <si>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</si>
  <si>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</si>
  <si>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</si>
  <si>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</si>
  <si>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</si>
  <si>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</si>
  <si>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</si>
  <si>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</si>
  <si>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</si>
  <si>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</si>
  <si>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</si>
  <si>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</si>
  <si>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</si>
  <si>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</si>
  <si>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</si>
  <si>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</si>
  <si>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</si>
  <si>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</si>
  <si>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</si>
  <si>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</si>
  <si>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</si>
  <si>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</si>
  <si>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</si>
  <si>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</si>
  <si>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</si>
  <si>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</si>
  <si>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</si>
  <si>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</si>
  <si>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</si>
  <si>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</si>
  <si>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</si>
  <si>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</si>
  <si>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</si>
  <si>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</si>
  <si>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</si>
  <si>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</si>
  <si>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</si>
  <si>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</si>
  <si>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</si>
  <si>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</si>
  <si>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</si>
  <si>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</si>
  <si>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</si>
  <si>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</si>
  <si>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</si>
  <si>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</si>
  <si>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</si>
  <si>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</si>
  <si>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</si>
  <si>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</si>
  <si>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</si>
  <si>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</si>
  <si>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</si>
  <si>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</si>
  <si>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</si>
  <si>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</si>
  <si>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</si>
  <si>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</si>
  <si>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</si>
  <si>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</si>
  <si>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</si>
  <si>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</si>
  <si>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</si>
  <si>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</si>
  <si>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</si>
  <si>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</si>
  <si>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</si>
  <si>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</si>
  <si>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</si>
  <si>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</si>
  <si>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</si>
  <si>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</si>
  <si>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</si>
  <si>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</si>
  <si>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</si>
  <si>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</si>
  <si>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</si>
  <si>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</si>
  <si>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</si>
  <si>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</si>
  <si>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</si>
  <si>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</si>
  <si>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</si>
  <si>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</si>
  <si>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</si>
  <si>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</si>
  <si>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</si>
  <si>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</si>
  <si>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</si>
  <si>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</si>
  <si>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</si>
  <si>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</si>
  <si>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</si>
  <si>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</si>
  <si>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</si>
  <si>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</si>
  <si>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</si>
  <si>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</si>
  <si>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</si>
  <si>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</si>
  <si>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</si>
  <si>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</si>
  <si>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</si>
  <si>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</si>
  <si>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</si>
  <si>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</si>
  <si>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</si>
  <si>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</si>
  <si>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</si>
  <si>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</si>
  <si>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</si>
  <si>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</si>
  <si>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</si>
  <si>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</si>
  <si>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</si>
  <si>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</si>
  <si>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</si>
  <si>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</si>
  <si>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</si>
  <si>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</si>
  <si>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</si>
  <si>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</si>
  <si>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</si>
  <si>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</si>
  <si>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</si>
  <si>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</si>
  <si>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</si>
  <si>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</si>
  <si>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</si>
  <si>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</si>
  <si>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</si>
  <si>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</si>
  <si>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</si>
  <si>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</si>
  <si>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</si>
  <si>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</si>
  <si>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</si>
  <si>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</si>
  <si>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</si>
  <si>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</si>
  <si>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</si>
  <si>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</si>
  <si>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</si>
  <si>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</si>
  <si>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</si>
  <si>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</si>
  <si>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</si>
  <si>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</si>
  <si>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</si>
  <si>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</si>
  <si>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</si>
  <si>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</si>
  <si>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</si>
  <si>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</si>
  <si>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</si>
  <si>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</si>
  <si>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</si>
  <si>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</si>
  <si>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</si>
  <si>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</si>
  <si>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</si>
  <si>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</si>
  <si>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</si>
  <si>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</si>
  <si>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</si>
  <si>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</si>
  <si>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</si>
  <si>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</si>
  <si>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</si>
  <si>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</si>
  <si>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</si>
  <si>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</si>
  <si>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</si>
  <si>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</si>
  <si>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</si>
  <si>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</si>
  <si>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</si>
  <si>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</si>
  <si>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</si>
  <si>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</si>
  <si>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</si>
  <si>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</si>
  <si>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</si>
  <si>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</si>
  <si>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</si>
  <si>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</si>
  <si>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</si>
  <si>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</si>
  <si>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</si>
  <si>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</si>
  <si>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</si>
  <si>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</si>
  <si>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</si>
  <si>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</si>
  <si>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</si>
  <si>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</si>
  <si>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</si>
  <si>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</si>
  <si>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</si>
  <si>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</si>
  <si>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</si>
  <si>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</si>
  <si>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</si>
  <si>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</si>
  <si>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</si>
  <si>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</si>
  <si>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</si>
  <si>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</si>
  <si>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</si>
  <si>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</si>
  <si>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</si>
  <si>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</si>
  <si>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</si>
  <si>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</si>
  <si>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</si>
  <si>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</si>
  <si>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</si>
  <si>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</si>
  <si>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</si>
  <si>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</si>
  <si>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</si>
  <si>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</si>
  <si>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</si>
  <si>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</si>
  <si>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</si>
  <si>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</si>
  <si>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</si>
  <si>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</si>
  <si>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</si>
  <si>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</si>
  <si>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</si>
  <si>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</si>
  <si>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</si>
  <si>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</si>
  <si>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</si>
  <si>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</si>
  <si>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</si>
  <si>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</si>
  <si>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</si>
  <si>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</si>
  <si>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</si>
  <si>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</si>
  <si>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</si>
  <si>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</si>
  <si>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</si>
  <si>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</si>
  <si>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</si>
  <si>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</si>
  <si>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</si>
  <si>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</si>
  <si>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</si>
  <si>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</si>
  <si>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</si>
  <si>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</si>
  <si>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</si>
  <si>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</si>
  <si>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</si>
  <si>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</si>
  <si>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</si>
  <si>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</si>
  <si>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</si>
  <si>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</si>
  <si>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</si>
  <si>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</si>
  <si>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</si>
  <si>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</si>
  <si>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</si>
  <si>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</si>
  <si>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</si>
  <si>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</si>
  <si>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</si>
  <si>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</si>
  <si>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</si>
  <si>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</si>
  <si>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</si>
  <si>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</si>
  <si>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</si>
  <si>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</si>
  <si>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</si>
  <si>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</si>
  <si>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</si>
  <si>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</si>
  <si>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</si>
  <si>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</si>
  <si>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</si>
  <si>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</si>
  <si>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</si>
  <si>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</si>
  <si>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</si>
  <si>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</si>
  <si>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</si>
  <si>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</si>
  <si>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</si>
  <si>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</si>
  <si>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</si>
  <si>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</si>
  <si>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</si>
  <si>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</si>
  <si>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</si>
  <si>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</si>
  <si>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</si>
  <si>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</si>
  <si>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</si>
  <si>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</si>
  <si>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</si>
  <si>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</si>
  <si>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</si>
  <si>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</si>
  <si>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</si>
  <si>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</si>
  <si>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</si>
  <si>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</si>
  <si>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</si>
  <si>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</si>
  <si>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</si>
  <si>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</si>
  <si>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</si>
  <si>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</si>
  <si>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</si>
  <si>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</si>
  <si>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</si>
  <si>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</si>
  <si>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</si>
  <si>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</si>
  <si>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</si>
  <si>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</si>
  <si>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</si>
  <si>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</si>
  <si>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</si>
  <si>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</si>
  <si>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</si>
  <si>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</si>
  <si>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</si>
  <si>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</si>
  <si>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</si>
  <si>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</si>
  <si>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</si>
  <si>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</si>
  <si>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</si>
  <si>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</si>
  <si>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</si>
  <si>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</si>
  <si>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</si>
  <si>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</si>
  <si>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</si>
  <si>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</si>
  <si>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</si>
  <si>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</si>
  <si>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</si>
  <si>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</si>
  <si>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</si>
  <si>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</si>
  <si>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</si>
  <si>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</si>
  <si>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</si>
  <si>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</si>
  <si>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</si>
  <si>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</si>
  <si>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</si>
  <si>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</si>
  <si>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</si>
  <si>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</si>
  <si>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</si>
  <si>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</si>
  <si>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</si>
  <si>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</si>
  <si>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</si>
  <si>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</si>
  <si>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</si>
  <si>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</si>
  <si>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</si>
  <si>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</si>
  <si>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</si>
  <si>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</si>
  <si>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</si>
  <si>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</si>
  <si>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</si>
  <si>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</si>
  <si>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</si>
  <si>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</si>
  <si>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</si>
  <si>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</si>
  <si>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</si>
  <si>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</si>
  <si>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</si>
  <si>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</si>
  <si>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</si>
  <si>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</si>
  <si>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</si>
  <si>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</si>
  <si>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</si>
  <si>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</si>
  <si>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</si>
  <si>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</si>
  <si>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</si>
  <si>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</si>
  <si>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</si>
  <si>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</si>
  <si>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</si>
  <si>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</si>
  <si>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</si>
  <si>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</si>
  <si>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</si>
  <si>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</si>
  <si>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</si>
  <si>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</si>
  <si>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</si>
  <si>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</si>
  <si>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</si>
  <si>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</si>
  <si>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</si>
  <si>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</si>
  <si>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</si>
  <si>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</si>
  <si>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</si>
  <si>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</si>
  <si>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</si>
  <si>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</si>
  <si>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</si>
  <si>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</si>
  <si>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</si>
  <si>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</si>
  <si>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</si>
  <si>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</si>
  <si>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</si>
  <si>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</si>
  <si>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</si>
  <si>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</si>
  <si>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</si>
  <si>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</si>
  <si>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</si>
  <si>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</si>
  <si>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</si>
  <si>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</si>
  <si>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</si>
  <si>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</si>
  <si>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</si>
  <si>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</si>
  <si>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</si>
  <si>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</si>
  <si>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</si>
  <si>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</si>
  <si>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</si>
  <si>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</si>
  <si>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</si>
  <si>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</si>
  <si>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</si>
  <si>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</si>
  <si>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</si>
  <si>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</si>
  <si>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</si>
  <si>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</si>
  <si>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</si>
  <si>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</si>
  <si>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</si>
  <si>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</si>
  <si>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</si>
  <si>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</si>
  <si>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</si>
  <si>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</si>
  <si>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</si>
  <si>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</si>
  <si>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</si>
  <si>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</si>
  <si>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</si>
  <si>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</si>
  <si>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</si>
  <si>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</si>
  <si>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</si>
  <si>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</si>
  <si>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</si>
  <si>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</si>
  <si>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</si>
  <si>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</si>
  <si>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</si>
  <si>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</si>
  <si>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</si>
  <si>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</si>
  <si>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</si>
  <si>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</si>
  <si>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</si>
  <si>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</si>
  <si>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</si>
  <si>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</si>
  <si>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</si>
  <si>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</si>
  <si>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</si>
  <si>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</si>
  <si>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</si>
  <si>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</si>
  <si>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</si>
  <si>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</si>
  <si>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</si>
  <si>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</si>
  <si>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</si>
  <si>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</si>
  <si>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</si>
  <si>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</si>
  <si>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</si>
  <si>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</si>
  <si>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</si>
  <si>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</si>
  <si>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</si>
  <si>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</si>
  <si>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</si>
  <si>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</si>
  <si>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</si>
  <si>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</si>
  <si>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</si>
  <si>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</si>
  <si>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</si>
  <si>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</si>
  <si>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</si>
  <si>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</si>
  <si>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</si>
  <si>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</si>
  <si>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</si>
  <si>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</si>
  <si>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</si>
  <si>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</si>
  <si>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</si>
  <si>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</si>
  <si>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</si>
  <si>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</si>
  <si>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</si>
  <si>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</si>
  <si>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</si>
  <si>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</si>
  <si>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</si>
  <si>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</si>
  <si>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</si>
  <si>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</si>
  <si>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</si>
  <si>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</si>
  <si>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</si>
  <si>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</si>
  <si>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</si>
  <si>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</si>
  <si>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</si>
  <si>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</si>
  <si>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</si>
  <si>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</si>
  <si>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</si>
  <si>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</si>
  <si>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</si>
  <si>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</si>
  <si>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</si>
  <si>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</si>
  <si>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</si>
  <si>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</si>
  <si>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</si>
  <si>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</si>
  <si>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</si>
  <si>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</si>
  <si>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</si>
  <si>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</si>
  <si>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</si>
  <si>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</si>
  <si>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</si>
  <si>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</si>
  <si>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</si>
  <si>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</si>
  <si>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</si>
  <si>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</si>
  <si>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</si>
  <si>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</si>
  <si>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</si>
  <si>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</si>
  <si>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</si>
  <si>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</si>
  <si>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</si>
  <si>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</si>
  <si>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</si>
  <si>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</si>
  <si>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</si>
  <si>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</si>
  <si>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</si>
  <si>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</si>
  <si>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</si>
  <si>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</si>
  <si>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</si>
  <si>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</si>
  <si>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</si>
  <si>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</si>
  <si>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</si>
  <si>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</si>
  <si>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</si>
  <si>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</si>
  <si>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</si>
  <si>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</si>
  <si>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</si>
  <si>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</si>
  <si>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</si>
  <si>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</si>
  <si>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</si>
  <si>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</si>
  <si>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</si>
  <si>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</si>
  <si>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</si>
  <si>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</si>
  <si>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</si>
  <si>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</si>
  <si>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</si>
  <si>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</si>
  <si>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</si>
  <si>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</si>
  <si>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</si>
  <si>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</si>
  <si>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</si>
  <si>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</si>
  <si>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</si>
  <si>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</si>
  <si>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</si>
  <si>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</si>
  <si>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</si>
  <si>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</si>
  <si>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</si>
  <si>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</si>
  <si>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</si>
  <si>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</si>
  <si>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</si>
  <si>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</si>
  <si>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</si>
  <si>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</si>
  <si>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</si>
  <si>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</si>
  <si>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</si>
  <si>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</si>
  <si>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</si>
  <si>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</si>
  <si>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</si>
  <si>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</si>
  <si>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</si>
  <si>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</si>
  <si>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</si>
  <si>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</si>
  <si>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</si>
  <si>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</si>
  <si>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</si>
  <si>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</si>
  <si>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</si>
  <si>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</si>
  <si>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</si>
  <si>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</si>
  <si>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</si>
  <si>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</si>
  <si>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</si>
  <si>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</si>
  <si>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</si>
  <si>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</si>
  <si>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</si>
  <si>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</si>
  <si>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</si>
  <si>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</si>
  <si>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</si>
  <si>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</si>
  <si>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</si>
  <si>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</si>
  <si>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</si>
  <si>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</si>
  <si>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</si>
  <si>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</si>
  <si>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</si>
  <si>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</si>
  <si>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</si>
  <si>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</si>
  <si>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</si>
  <si>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</si>
  <si>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</si>
  <si>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</si>
  <si>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</si>
  <si>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</si>
  <si>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</si>
  <si>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</si>
  <si>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</si>
  <si>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</si>
  <si>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</si>
  <si>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</si>
  <si>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</si>
  <si>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</si>
  <si>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</si>
  <si>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</si>
  <si>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</si>
  <si>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</si>
  <si>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</si>
  <si>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</si>
  <si>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</si>
  <si>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</si>
  <si>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</si>
  <si>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</si>
  <si>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</si>
  <si>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</si>
  <si>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</si>
  <si>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</si>
  <si>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</si>
  <si>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</si>
  <si>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</si>
  <si>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</si>
  <si>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</si>
  <si>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</si>
  <si>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</si>
  <si>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</si>
  <si>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</si>
  <si>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</si>
  <si>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</si>
  <si>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</si>
  <si>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</si>
  <si>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</si>
  <si>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</si>
  <si>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</si>
  <si>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</si>
  <si>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</si>
  <si>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</si>
  <si>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</si>
  <si>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</si>
  <si>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</si>
  <si>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</si>
  <si>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</si>
  <si>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</si>
  <si>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</si>
  <si>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</si>
  <si>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</si>
  <si>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</si>
  <si>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</si>
  <si>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</si>
  <si>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</si>
  <si>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</si>
  <si>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</si>
  <si>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</si>
  <si>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</si>
  <si>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</si>
  <si>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</si>
  <si>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</si>
  <si>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</si>
  <si>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</si>
  <si>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</si>
  <si>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</si>
  <si>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</si>
  <si>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</si>
  <si>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</si>
  <si>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</si>
  <si>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</si>
  <si>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</si>
  <si>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</si>
  <si>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</si>
  <si>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</si>
  <si>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</si>
  <si>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</si>
  <si>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</si>
  <si>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</si>
  <si>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</si>
  <si>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</si>
  <si>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</si>
  <si>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</si>
  <si>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</si>
  <si>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</si>
  <si>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</si>
  <si>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</si>
  <si>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</si>
  <si>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</si>
  <si>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</si>
  <si>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</si>
  <si>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</si>
  <si>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</si>
  <si>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</si>
  <si>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</si>
  <si>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</si>
  <si>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</si>
  <si>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</si>
  <si>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</si>
  <si>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</si>
  <si>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</si>
  <si>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</si>
  <si>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</si>
  <si>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</si>
  <si>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</si>
  <si>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</si>
  <si>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</si>
  <si>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</si>
  <si>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</si>
  <si>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</si>
  <si>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</si>
  <si>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</si>
  <si>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</si>
  <si>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</si>
  <si>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</si>
  <si>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</si>
  <si>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</si>
  <si>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</si>
  <si>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</si>
  <si>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</si>
  <si>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</si>
  <si>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</si>
  <si>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</si>
  <si>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</si>
  <si>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</si>
  <si>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</si>
  <si>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</si>
  <si>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</si>
  <si>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</si>
  <si>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</si>
  <si>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</si>
  <si>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</si>
  <si>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</si>
  <si>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</si>
  <si>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</si>
  <si>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</si>
  <si>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</si>
  <si>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</si>
  <si>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</si>
  <si>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</si>
  <si>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</si>
  <si>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</si>
  <si>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</si>
  <si>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</si>
  <si>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</si>
  <si>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</si>
  <si>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</si>
  <si>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</si>
  <si>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</si>
  <si>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</si>
  <si>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</si>
  <si>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</si>
  <si>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</si>
  <si>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</si>
  <si>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</si>
  <si>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</si>
  <si>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</si>
  <si>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</si>
  <si>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</si>
  <si>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</si>
  <si>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</si>
  <si>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</si>
  <si>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</si>
  <si>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</si>
  <si>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</si>
  <si>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</si>
  <si>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</si>
  <si>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</si>
  <si>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</si>
  <si>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</si>
  <si>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</si>
  <si>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</si>
  <si>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</si>
  <si>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</si>
  <si>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</si>
  <si>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</si>
  <si>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</si>
  <si>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</si>
  <si>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</si>
  <si>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</si>
  <si>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</si>
  <si>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</si>
  <si>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</si>
  <si>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</si>
  <si>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</si>
  <si>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</si>
  <si>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</si>
  <si>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</si>
  <si>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</si>
  <si>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</si>
  <si>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</si>
  <si>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</si>
  <si>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</si>
  <si>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</si>
  <si>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</si>
  <si>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</si>
  <si>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</si>
  <si>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</si>
  <si>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</si>
  <si>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</si>
  <si>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</si>
  <si>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</si>
  <si>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</si>
  <si>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</si>
  <si>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</si>
  <si>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</si>
  <si>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</si>
  <si>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</si>
  <si>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</si>
  <si>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</si>
  <si>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</si>
  <si>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</si>
  <si>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</si>
  <si>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</si>
  <si>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</si>
  <si>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</si>
  <si>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</si>
  <si>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</si>
  <si>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</si>
  <si>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</si>
  <si>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</si>
  <si>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</si>
  <si>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</si>
  <si>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</si>
  <si>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</si>
  <si>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</si>
  <si>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</si>
  <si>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</si>
  <si>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</si>
  <si>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</si>
  <si>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</si>
  <si>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</si>
  <si>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</si>
  <si>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</si>
  <si>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</si>
  <si>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</si>
  <si>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</si>
  <si>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</si>
  <si>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</si>
  <si>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</si>
  <si>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</si>
  <si>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</si>
  <si>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</si>
  <si>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</si>
  <si>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</si>
  <si>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</si>
  <si>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</si>
  <si>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</si>
  <si>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</si>
  <si>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</si>
  <si>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</si>
  <si>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</si>
  <si>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</si>
  <si>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</si>
  <si>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</si>
  <si>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</si>
  <si>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</si>
  <si>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</si>
  <si>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</si>
  <si>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</si>
  <si>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</si>
  <si>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</si>
  <si>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</si>
  <si>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</si>
  <si>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</si>
  <si>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</si>
  <si>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</si>
  <si>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</si>
  <si>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</si>
  <si>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</si>
  <si>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</si>
  <si>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</si>
  <si>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</si>
  <si>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</si>
  <si>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</si>
  <si>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</si>
  <si>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</si>
  <si>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</si>
  <si>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</si>
  <si>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</si>
  <si>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</si>
  <si>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</si>
  <si>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</si>
  <si>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</si>
  <si>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</si>
  <si>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</si>
  <si>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</si>
  <si>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</si>
  <si>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</si>
  <si>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</si>
  <si>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</si>
  <si>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</si>
  <si>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</si>
  <si>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</si>
  <si>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</si>
  <si>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</si>
  <si>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</si>
  <si>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</si>
  <si>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</si>
  <si>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</si>
  <si>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</si>
  <si>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</si>
  <si>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</si>
  <si>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</si>
  <si>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</si>
  <si>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</si>
  <si>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</si>
  <si>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</si>
  <si>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</si>
  <si>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</si>
  <si>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</si>
  <si>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</si>
  <si>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</si>
  <si>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</si>
  <si>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</si>
  <si>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</si>
  <si>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</si>
  <si>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</si>
  <si>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</si>
  <si>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</si>
  <si>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</si>
  <si>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</si>
  <si>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</si>
  <si>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</si>
  <si>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</si>
  <si>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</si>
  <si>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</si>
  <si>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</si>
  <si>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</si>
  <si>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</si>
  <si>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</si>
  <si>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</si>
  <si>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</si>
  <si>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</si>
  <si>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</si>
  <si>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</si>
  <si>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</si>
  <si>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</si>
  <si>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</si>
  <si>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</si>
  <si>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</si>
  <si>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</si>
  <si>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</si>
  <si>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</si>
  <si>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</si>
  <si>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</si>
  <si>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</si>
  <si>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</si>
  <si>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</si>
  <si>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</si>
  <si>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</si>
  <si>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</si>
  <si>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</si>
  <si>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</si>
  <si>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</si>
  <si>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</si>
  <si>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</si>
  <si>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</si>
  <si>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</si>
  <si>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</si>
  <si>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</si>
  <si>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</si>
  <si>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</si>
  <si>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</si>
  <si>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</si>
  <si>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</si>
  <si>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</si>
  <si>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</si>
  <si>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</si>
  <si>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</si>
  <si>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</si>
  <si>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</si>
  <si>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</si>
  <si>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</si>
  <si>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</si>
  <si>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</si>
  <si>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</si>
  <si>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</si>
  <si>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</si>
  <si>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</si>
  <si>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</si>
  <si>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</si>
  <si>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</si>
  <si>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</si>
  <si>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</si>
  <si>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</si>
  <si>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</si>
  <si>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</si>
  <si>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</si>
  <si>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</si>
  <si>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</si>
  <si>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</si>
  <si>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</si>
  <si>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</si>
  <si>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</si>
  <si>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</si>
  <si>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</si>
  <si>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</si>
  <si>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</si>
  <si>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</si>
  <si>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</si>
  <si>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</si>
  <si>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</si>
  <si>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</si>
  <si>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</si>
  <si>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</si>
  <si>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</si>
  <si>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</si>
  <si>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</si>
  <si>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</si>
  <si>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</si>
  <si>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</si>
  <si>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</si>
  <si>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</si>
  <si>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</si>
  <si>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</si>
  <si>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</si>
  <si>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</si>
  <si>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</si>
  <si>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</si>
  <si>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</si>
  <si>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</si>
  <si>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</si>
  <si>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</si>
  <si>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</si>
  <si>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</si>
  <si>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</si>
  <si>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</si>
  <si>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</si>
  <si>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</si>
  <si>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</si>
  <si>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</si>
  <si>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</si>
  <si>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</si>
  <si>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</si>
  <si>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</si>
  <si>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</si>
  <si>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</si>
  <si>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</si>
  <si>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</si>
  <si>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</si>
  <si>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</si>
  <si>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</si>
  <si>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</si>
  <si>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</si>
  <si>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</si>
  <si>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</si>
  <si>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</si>
  <si>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</si>
  <si>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</si>
  <si>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</si>
  <si>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</si>
  <si>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</si>
  <si>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</si>
  <si>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</si>
  <si>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</si>
  <si>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</si>
  <si>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</si>
  <si>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</si>
  <si>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</si>
  <si>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</si>
  <si>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</si>
  <si>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</si>
  <si>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</si>
  <si>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</si>
  <si>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</si>
  <si>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</si>
  <si>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</si>
  <si>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</si>
  <si>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</si>
  <si>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</si>
  <si>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</si>
  <si>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</si>
  <si>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</si>
  <si>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</si>
  <si>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</si>
  <si>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</si>
  <si>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</si>
  <si>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</si>
  <si>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</si>
  <si>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</si>
  <si>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</si>
  <si>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</si>
  <si>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</si>
  <si>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</si>
  <si>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</si>
  <si>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</si>
  <si>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</si>
  <si>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</si>
  <si>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</si>
  <si>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</si>
  <si>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</si>
  <si>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</si>
  <si>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</si>
  <si>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</si>
  <si>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</si>
  <si>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</si>
  <si>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</si>
  <si>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</si>
  <si>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</si>
  <si>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</si>
  <si>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</si>
  <si>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</si>
  <si>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</si>
  <si>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</si>
  <si>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</si>
  <si>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</si>
  <si>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</si>
  <si>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</si>
  <si>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</si>
  <si>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</si>
  <si>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</si>
  <si>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</si>
  <si>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</si>
  <si>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</si>
  <si>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</si>
  <si>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</si>
  <si>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</si>
  <si>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</si>
  <si>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</si>
  <si>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</si>
  <si>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</si>
  <si>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</si>
  <si>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</si>
  <si>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</si>
  <si>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</si>
  <si>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</si>
  <si>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</si>
  <si>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</si>
  <si>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</si>
  <si>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</si>
  <si>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</si>
  <si>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</si>
  <si>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</si>
  <si>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</si>
  <si>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</si>
  <si>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</si>
  <si>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</si>
  <si>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</si>
  <si>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</si>
  <si>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</si>
  <si>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</si>
  <si>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</si>
  <si>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</si>
  <si>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</si>
  <si>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</si>
  <si>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</si>
  <si>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</si>
  <si>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</si>
  <si>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</si>
  <si>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</si>
  <si>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</si>
  <si>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</si>
  <si>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</si>
  <si>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</si>
  <si>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</si>
  <si>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</si>
  <si>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</si>
  <si>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</si>
  <si>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</si>
  <si>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</si>
  <si>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</si>
  <si>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</si>
  <si>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</si>
  <si>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</si>
  <si>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</si>
  <si>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</si>
  <si>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</si>
  <si>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</si>
  <si>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</si>
  <si>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</si>
  <si>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</si>
  <si>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</si>
  <si>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</si>
  <si>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</si>
  <si>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</si>
  <si>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</si>
  <si>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</si>
  <si>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</si>
  <si>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</si>
  <si>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</si>
  <si>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</si>
  <si>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</si>
  <si>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</si>
  <si>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</si>
  <si>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</si>
  <si>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</si>
  <si>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</si>
  <si>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</si>
  <si>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</si>
  <si>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</si>
  <si>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</si>
  <si>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</si>
  <si>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</si>
  <si>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</si>
  <si>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</si>
  <si>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</si>
  <si>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</si>
  <si>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</si>
  <si>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</si>
  <si>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</si>
  <si>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</si>
  <si>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</si>
  <si>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</si>
  <si>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</si>
  <si>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</si>
  <si>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</si>
  <si>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</si>
  <si>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</si>
  <si>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</si>
  <si>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</si>
  <si>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</si>
  <si>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</si>
  <si>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</si>
  <si>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</si>
  <si>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</si>
  <si>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</si>
  <si>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</si>
  <si>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</si>
  <si>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</si>
  <si>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</si>
  <si>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</si>
  <si>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</si>
  <si>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</si>
  <si>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</si>
  <si>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</si>
  <si>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</si>
  <si>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</si>
  <si>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</si>
  <si>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</si>
  <si>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</si>
  <si>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</si>
  <si>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</si>
  <si>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</si>
  <si>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</si>
  <si>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</si>
  <si>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</si>
  <si>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</si>
  <si>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</si>
  <si>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</si>
  <si>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</si>
  <si>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</si>
  <si>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</si>
  <si>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</si>
  <si>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</si>
  <si>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</si>
  <si>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</si>
  <si>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</si>
  <si>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</si>
  <si>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</si>
  <si>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</si>
  <si>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</si>
  <si>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</si>
  <si>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</si>
  <si>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</si>
  <si>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</si>
  <si>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</si>
  <si>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</si>
  <si>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</si>
  <si>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</si>
  <si>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</si>
  <si>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</si>
  <si>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</si>
  <si>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</si>
  <si>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</si>
  <si>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</si>
  <si>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</si>
  <si>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</si>
  <si>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</si>
  <si>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</si>
  <si>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</si>
  <si>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</si>
  <si>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</si>
  <si>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</si>
  <si>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</si>
  <si>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</si>
  <si>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</si>
  <si>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</si>
  <si>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</si>
  <si>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</si>
  <si>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</si>
  <si>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</si>
  <si>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</si>
  <si>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</si>
  <si>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</si>
  <si>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</si>
  <si>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</si>
  <si>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</si>
  <si>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</si>
  <si>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</si>
  <si>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</si>
  <si>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</si>
  <si>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</si>
  <si>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</si>
  <si>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</si>
  <si>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</si>
  <si>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</si>
  <si>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</si>
  <si>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</si>
  <si>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</si>
  <si>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</si>
  <si>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</si>
  <si>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</si>
  <si>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</si>
  <si>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</si>
  <si>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</si>
  <si>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</si>
  <si>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</si>
  <si>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</si>
  <si>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</si>
  <si>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</si>
  <si>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</si>
  <si>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</si>
  <si>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</si>
  <si>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</si>
  <si>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</si>
  <si>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</si>
  <si>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</si>
  <si>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</si>
  <si>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</si>
  <si>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</si>
  <si>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</si>
  <si>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</si>
  <si>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</si>
  <si>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</si>
  <si>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</si>
  <si>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</si>
  <si>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</si>
  <si>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</si>
  <si>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</si>
  <si>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</si>
  <si>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</si>
  <si>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</si>
  <si>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</si>
  <si>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</si>
  <si>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</si>
  <si>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</si>
  <si>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</si>
  <si>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</si>
  <si>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</si>
  <si>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</si>
  <si>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</si>
  <si>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</si>
  <si>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</si>
  <si>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</si>
  <si>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</si>
  <si>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</si>
  <si>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</si>
  <si>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</si>
  <si>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</si>
  <si>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</si>
  <si>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</si>
  <si>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</si>
  <si>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</si>
  <si>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</si>
  <si>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</si>
  <si>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</si>
  <si>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</si>
  <si>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</si>
  <si>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</si>
  <si>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</si>
  <si>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</si>
  <si>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</si>
  <si>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</si>
  <si>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</si>
  <si>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</si>
  <si>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</si>
  <si>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</si>
  <si>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</si>
  <si>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</si>
  <si>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</si>
  <si>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</si>
  <si>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</si>
  <si>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</si>
  <si>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</si>
  <si>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</si>
  <si>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</si>
  <si>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</si>
  <si>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</si>
  <si>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</si>
  <si>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</si>
  <si>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</si>
  <si>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</si>
  <si>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</si>
  <si>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</si>
  <si>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</si>
  <si>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</si>
  <si>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</si>
  <si>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</si>
  <si>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</si>
  <si>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</si>
  <si>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</si>
  <si>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</si>
  <si>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</si>
  <si>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</si>
  <si>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</si>
  <si>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</si>
  <si>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</si>
  <si>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</si>
  <si>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</si>
  <si>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</si>
  <si>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</si>
  <si>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</si>
  <si>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</si>
  <si>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</si>
  <si>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</si>
  <si>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</si>
  <si>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</si>
  <si>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</si>
  <si>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</si>
  <si>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</si>
  <si>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</si>
  <si>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</si>
  <si>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</si>
  <si>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</si>
  <si>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</si>
  <si>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</si>
  <si>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</si>
  <si>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</si>
  <si>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</si>
  <si>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</si>
  <si>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</si>
  <si>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</si>
  <si>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</si>
  <si>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</si>
  <si>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</si>
  <si>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</si>
  <si>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</si>
  <si>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</si>
  <si>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</si>
  <si>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</si>
  <si>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</si>
  <si>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</si>
  <si>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</si>
  <si>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</si>
  <si>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</si>
  <si>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</si>
  <si>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</si>
  <si>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</si>
  <si>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</si>
  <si>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</si>
  <si>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</si>
  <si>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</si>
  <si>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</si>
  <si>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</si>
  <si>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</si>
  <si>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</si>
  <si>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</si>
  <si>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</si>
  <si>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</si>
  <si>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</si>
  <si>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</si>
  <si>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</si>
  <si>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</si>
  <si>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</si>
  <si>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</si>
  <si>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</si>
  <si>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</si>
  <si>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</si>
  <si>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</si>
  <si>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</si>
  <si>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</si>
  <si>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</si>
  <si>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</si>
  <si>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</si>
  <si>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</si>
  <si>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</si>
  <si>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</si>
  <si>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</si>
  <si>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</si>
  <si>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</si>
  <si>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</si>
  <si>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</si>
  <si>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</si>
  <si>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</si>
  <si>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</si>
  <si>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</si>
  <si>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</si>
  <si>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</si>
  <si>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</si>
  <si>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</si>
  <si>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</si>
  <si>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</si>
  <si>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</si>
  <si>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</si>
  <si>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</si>
  <si>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</si>
  <si>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</si>
  <si>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</si>
  <si>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</si>
  <si>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</si>
  <si>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</si>
  <si>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</si>
  <si>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</si>
  <si>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</si>
  <si>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</si>
  <si>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</si>
  <si>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</si>
  <si>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</si>
  <si>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</si>
  <si>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</si>
  <si>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</si>
  <si>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</si>
  <si>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</si>
  <si>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</si>
  <si>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</si>
  <si>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</si>
  <si>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</si>
  <si>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</si>
  <si>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</si>
  <si>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</si>
  <si>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</si>
  <si>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</si>
  <si>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</si>
  <si>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</si>
  <si>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</si>
  <si>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</si>
  <si>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</si>
  <si>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</si>
  <si>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</si>
  <si>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</si>
  <si>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</si>
  <si>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</si>
  <si>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</si>
  <si>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</si>
  <si>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</si>
  <si>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</si>
  <si>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</si>
  <si>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</si>
  <si>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</si>
  <si>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</si>
  <si>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</si>
  <si>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</si>
  <si>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</si>
  <si>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</si>
  <si>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</si>
  <si>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</si>
  <si>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</si>
  <si>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</si>
  <si>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</si>
  <si>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</si>
  <si>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</si>
  <si>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</si>
  <si>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</si>
  <si>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</si>
  <si>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</si>
  <si>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</si>
  <si>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</si>
  <si>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</si>
  <si>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</si>
  <si>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</si>
  <si>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</si>
  <si>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</si>
  <si>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</si>
  <si>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</si>
  <si>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</si>
  <si>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</si>
  <si>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</si>
  <si>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</si>
  <si>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</si>
  <si>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</si>
  <si>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</si>
  <si>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</si>
  <si>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</si>
  <si>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</si>
  <si>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</si>
  <si>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</si>
  <si>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</si>
  <si>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</si>
  <si>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</si>
  <si>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</si>
  <si>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</si>
  <si>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</si>
  <si>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</si>
  <si>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</si>
  <si>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</si>
  <si>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</si>
  <si>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</si>
  <si>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</si>
  <si>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</si>
  <si>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</si>
  <si>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</si>
  <si>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</si>
  <si>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</si>
  <si>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</si>
  <si>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</si>
  <si>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</si>
  <si>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</si>
  <si>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</si>
  <si>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</si>
  <si>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</si>
  <si>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</si>
  <si>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</si>
  <si>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</si>
  <si>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</si>
  <si>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</si>
  <si>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</si>
  <si>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</si>
  <si>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</si>
  <si>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</si>
  <si>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</si>
  <si>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</si>
  <si>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</si>
  <si>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</si>
  <si>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</si>
  <si>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</si>
  <si>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</si>
  <si>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</si>
  <si>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</si>
  <si>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</si>
  <si>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</si>
  <si>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</si>
  <si>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</si>
  <si>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</si>
  <si>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</si>
  <si>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</si>
  <si>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</si>
  <si>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</si>
  <si>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</si>
  <si>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</si>
  <si>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</si>
  <si>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</si>
  <si>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</si>
  <si>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</si>
  <si>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</si>
  <si>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</si>
  <si>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</si>
  <si>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</si>
  <si>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</si>
  <si>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</si>
  <si>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</si>
  <si>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</si>
  <si>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</si>
  <si>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</si>
  <si>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</si>
  <si>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</si>
  <si>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</si>
  <si>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</si>
  <si>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</si>
  <si>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</si>
  <si>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</si>
  <si>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</si>
  <si>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</si>
  <si>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</si>
  <si>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</si>
  <si>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</si>
  <si>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</si>
  <si>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</si>
  <si>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</si>
  <si>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</si>
  <si>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</si>
  <si>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</si>
  <si>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</si>
  <si>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</si>
  <si>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</si>
  <si>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</si>
  <si>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</si>
  <si>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</si>
  <si>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</si>
  <si>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</si>
  <si>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</si>
  <si>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</si>
  <si>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</si>
  <si>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</si>
  <si>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</si>
  <si>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</si>
  <si>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</si>
  <si>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</si>
  <si>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</si>
  <si>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</si>
  <si>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</si>
  <si>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</si>
  <si>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</si>
  <si>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</si>
  <si>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</si>
  <si>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</si>
  <si>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</si>
  <si>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</si>
  <si>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</si>
  <si>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</si>
  <si>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</si>
  <si>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</si>
  <si>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</si>
  <si>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</si>
  <si>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</si>
  <si>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</si>
  <si>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</si>
  <si>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</si>
  <si>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</si>
  <si>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</si>
  <si>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</si>
  <si>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</si>
  <si>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</si>
  <si>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</si>
  <si>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</si>
  <si>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</si>
  <si>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</si>
  <si>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</si>
  <si>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</si>
  <si>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</si>
  <si>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</si>
  <si>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</si>
  <si>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</si>
  <si>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</si>
  <si>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</si>
  <si>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</si>
  <si>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</si>
  <si>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</si>
  <si>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</si>
  <si>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</si>
  <si>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</si>
  <si>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</si>
  <si>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</si>
  <si>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</si>
  <si>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</si>
  <si>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</si>
  <si>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</si>
  <si>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</si>
  <si>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</si>
  <si>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</si>
  <si>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</si>
  <si>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</si>
  <si>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</si>
  <si>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</si>
  <si>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</si>
  <si>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</si>
  <si>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</si>
  <si>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</si>
  <si>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</si>
  <si>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</si>
  <si>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</si>
  <si>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</si>
  <si>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</si>
  <si>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</si>
  <si>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</si>
  <si>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</si>
  <si>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</si>
  <si>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</si>
  <si>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</si>
  <si>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</si>
  <si>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</si>
  <si>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</si>
  <si>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</si>
  <si>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</si>
  <si>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</si>
  <si>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</si>
  <si>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</si>
  <si>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</si>
  <si>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</si>
  <si>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</si>
  <si>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</si>
  <si>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</si>
  <si>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</si>
  <si>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</si>
  <si>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</si>
  <si>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</si>
  <si>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</si>
  <si>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</si>
  <si>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</si>
  <si>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</si>
  <si>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</si>
  <si>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</si>
  <si>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</si>
  <si>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</si>
  <si>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</si>
  <si>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</si>
  <si>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</si>
  <si>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</si>
  <si>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</si>
  <si>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</si>
  <si>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</si>
  <si>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</si>
  <si>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</si>
  <si>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</si>
  <si>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</si>
  <si>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</si>
  <si>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</si>
  <si>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</si>
  <si>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</si>
  <si>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</si>
  <si>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</si>
  <si>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</si>
  <si>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</si>
  <si>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</si>
  <si>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</si>
  <si>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</si>
  <si>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</si>
  <si>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</si>
  <si>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</si>
  <si>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</si>
  <si>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</si>
  <si>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</si>
  <si>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</si>
  <si>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</si>
  <si>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</si>
  <si>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</si>
  <si>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</si>
  <si>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</si>
  <si>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</si>
  <si>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</si>
  <si>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</si>
  <si>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</si>
  <si>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</si>
  <si>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</si>
  <si>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</si>
  <si>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</si>
  <si>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</si>
  <si>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</si>
  <si>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</si>
  <si>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</si>
  <si>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</si>
  <si>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</si>
  <si>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</si>
  <si>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</si>
  <si>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</si>
  <si>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</si>
  <si>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</si>
  <si>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</si>
  <si>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</si>
  <si>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</si>
  <si>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</si>
  <si>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</si>
  <si>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</si>
  <si>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</si>
  <si>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</si>
  <si>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</si>
  <si>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</si>
  <si>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</si>
  <si>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</si>
  <si>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</si>
  <si>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</si>
  <si>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</si>
  <si>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</si>
  <si>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</si>
  <si>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</si>
  <si>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</si>
  <si>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</si>
  <si>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</si>
  <si>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</si>
  <si>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</si>
  <si>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</si>
  <si>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</si>
  <si>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</si>
  <si>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</si>
  <si>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</si>
  <si>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</si>
  <si>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</si>
  <si>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</si>
  <si>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</si>
  <si>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</si>
  <si>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</si>
  <si>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</si>
  <si>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</si>
  <si>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</si>
  <si>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</si>
  <si>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</si>
  <si>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</si>
  <si>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</si>
  <si>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</si>
  <si>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</si>
  <si>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</si>
  <si>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</si>
  <si>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</si>
  <si>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</si>
  <si>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</si>
  <si>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</si>
  <si>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</si>
  <si>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</si>
  <si>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</si>
  <si>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</si>
  <si>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</si>
  <si>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</si>
  <si>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</si>
  <si>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</si>
  <si>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</si>
  <si>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</si>
  <si>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</si>
  <si>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</si>
  <si>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</si>
  <si>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</si>
  <si>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</si>
  <si>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</si>
  <si>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</si>
  <si>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</si>
  <si>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</si>
  <si>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</si>
  <si>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</si>
  <si>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</si>
  <si>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</si>
  <si>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</si>
  <si>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</si>
  <si>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</si>
  <si>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</si>
  <si>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</si>
  <si>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</si>
  <si>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</si>
  <si>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</si>
  <si>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</si>
  <si>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</si>
  <si>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</si>
  <si>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</si>
  <si>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</si>
  <si>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</si>
  <si>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</si>
  <si>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</si>
  <si>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</si>
  <si>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</si>
  <si>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</si>
  <si>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</si>
  <si>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</si>
  <si>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</si>
  <si>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</si>
  <si>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</si>
  <si>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</si>
  <si>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</si>
  <si>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</si>
  <si>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</si>
  <si>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</si>
  <si>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</si>
  <si>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</si>
  <si>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</si>
  <si>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</si>
  <si>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</si>
  <si>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</si>
  <si>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</si>
  <si>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</si>
  <si>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</si>
  <si>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</si>
  <si>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</si>
  <si>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</si>
  <si>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</si>
  <si>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</si>
  <si>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</si>
  <si>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</si>
  <si>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</si>
  <si>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</si>
  <si>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</si>
  <si>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</si>
  <si>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</si>
  <si>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</si>
  <si>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</si>
  <si>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</si>
  <si>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</si>
  <si>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</si>
  <si>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</si>
  <si>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</si>
  <si>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</si>
  <si>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</si>
  <si>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</si>
  <si>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</si>
  <si>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</si>
  <si>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</si>
  <si>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</si>
  <si>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</si>
  <si>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</si>
  <si>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</si>
  <si>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</si>
  <si>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</si>
  <si>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</si>
  <si>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</si>
  <si>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</si>
  <si>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</si>
  <si>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</si>
  <si>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</si>
  <si>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</si>
  <si>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</si>
  <si>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</si>
  <si>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</si>
  <si>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</si>
  <si>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</si>
  <si>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</si>
  <si>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</si>
  <si>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</si>
  <si>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</si>
  <si>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</si>
  <si>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</si>
  <si>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</si>
  <si>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</si>
  <si>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</si>
  <si>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</si>
  <si>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</si>
  <si>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</si>
  <si>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</si>
  <si>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</si>
  <si>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</si>
  <si>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</si>
  <si>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</si>
  <si>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</si>
  <si>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</si>
  <si>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</si>
  <si>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</si>
  <si>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</si>
  <si>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</si>
  <si>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</si>
  <si>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</si>
  <si>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</si>
  <si>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</si>
  <si>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</si>
  <si>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</si>
  <si>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</si>
  <si>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</si>
  <si>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</si>
  <si>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</si>
  <si>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</si>
  <si>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</si>
  <si>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</si>
  <si>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</si>
  <si>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</si>
  <si>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</si>
  <si>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</si>
  <si>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</si>
  <si>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</si>
  <si>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</si>
  <si>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</si>
  <si>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</si>
  <si>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</si>
  <si>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</si>
  <si>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</si>
  <si>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</si>
  <si>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</si>
  <si>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</si>
  <si>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</si>
  <si>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</si>
  <si>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</si>
  <si>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</si>
  <si>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</si>
  <si>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</si>
  <si>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</si>
  <si>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</si>
  <si>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</si>
  <si>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</si>
  <si>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</si>
  <si>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</si>
  <si>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</si>
  <si>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</si>
  <si>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</si>
  <si>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</si>
  <si>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</si>
  <si>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</si>
  <si>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</si>
  <si>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</si>
  <si>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</si>
  <si>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</si>
  <si>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</si>
  <si>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</si>
  <si>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</si>
  <si>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</si>
  <si>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</si>
  <si>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</si>
  <si>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</si>
  <si>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</si>
  <si>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</si>
  <si>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</si>
  <si>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</si>
  <si>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</si>
  <si>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</si>
  <si>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</si>
  <si>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</si>
  <si>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</si>
  <si>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</si>
  <si>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</si>
  <si>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</si>
  <si>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</si>
  <si>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</si>
  <si>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</si>
  <si>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</si>
  <si>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</si>
  <si>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</si>
  <si>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</si>
  <si>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</si>
  <si>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</si>
  <si>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</si>
  <si>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</si>
  <si>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</si>
  <si>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</si>
  <si>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</si>
  <si>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</si>
  <si>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</si>
  <si>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</si>
  <si>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</si>
  <si>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</si>
  <si>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</si>
  <si>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</si>
  <si>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</si>
  <si>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</si>
  <si>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</si>
  <si>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</si>
  <si>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</si>
  <si>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</si>
  <si>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</si>
  <si>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</si>
  <si>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</si>
  <si>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</si>
  <si>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</si>
  <si>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</si>
  <si>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</si>
  <si>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</si>
  <si>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</si>
  <si>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</si>
  <si>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</si>
  <si>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</si>
  <si>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</si>
  <si>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</si>
  <si>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</si>
  <si>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</si>
  <si>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</si>
  <si>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</si>
  <si>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</si>
  <si>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</si>
  <si>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</si>
  <si>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</si>
  <si>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</si>
  <si>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</si>
  <si>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</si>
  <si>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</si>
  <si>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</si>
  <si>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</si>
  <si>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</si>
  <si>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</si>
  <si>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</si>
  <si>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</si>
  <si>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</si>
  <si>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</si>
  <si>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</si>
  <si>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</si>
  <si>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</si>
  <si>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</si>
  <si>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</si>
  <si>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</si>
  <si>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</si>
  <si>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</si>
  <si>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</si>
  <si>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</si>
  <si>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</si>
  <si>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</si>
  <si>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</si>
  <si>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</si>
  <si>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</si>
  <si>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</si>
  <si>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</si>
  <si>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</si>
  <si>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</si>
  <si>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</si>
  <si>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</si>
  <si>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</si>
  <si>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</si>
  <si>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</si>
  <si>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</si>
  <si>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</si>
  <si>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</si>
  <si>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</si>
  <si>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</si>
  <si>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</si>
  <si>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</si>
  <si>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</si>
  <si>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</si>
  <si>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</si>
  <si>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</si>
  <si>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</si>
  <si>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</si>
  <si>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</si>
  <si>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</si>
  <si>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</si>
  <si>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</si>
  <si>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</si>
  <si>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</si>
  <si>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</si>
  <si>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</si>
  <si>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</si>
  <si>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</si>
  <si>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</si>
  <si>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</si>
  <si>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</si>
  <si>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</si>
  <si>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</si>
  <si>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</si>
  <si>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</si>
  <si>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</si>
  <si>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</si>
  <si>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</si>
  <si>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</si>
  <si>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</si>
  <si>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</si>
  <si>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</si>
  <si>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</si>
  <si>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</si>
  <si>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</si>
  <si>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</si>
  <si>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</si>
  <si>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</si>
  <si>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</si>
  <si>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</si>
  <si>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</si>
  <si>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</si>
  <si>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</si>
  <si>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</si>
  <si>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</si>
  <si>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</si>
  <si>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</si>
  <si>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</si>
  <si>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</si>
  <si>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</si>
  <si>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</si>
  <si>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</si>
  <si>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</si>
  <si>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</si>
  <si>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</si>
  <si>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</si>
  <si>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</si>
  <si>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</si>
  <si>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</si>
  <si>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</si>
  <si>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</si>
  <si>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</si>
  <si>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</si>
  <si>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</si>
  <si>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</si>
  <si>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</si>
  <si>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</si>
  <si>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</si>
  <si>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</si>
  <si>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</si>
  <si>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</si>
  <si>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</si>
  <si>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</si>
  <si>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</si>
  <si>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</si>
  <si>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</si>
  <si>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</si>
  <si>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</si>
  <si>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</si>
  <si>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</si>
  <si>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</si>
  <si>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</si>
  <si>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</si>
  <si>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</si>
  <si>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</si>
  <si>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</si>
  <si>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</si>
  <si>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</si>
  <si>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</si>
  <si>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</si>
  <si>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</si>
  <si>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</si>
  <si>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</si>
  <si>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</si>
  <si>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</si>
  <si>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</si>
  <si>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</si>
  <si>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</si>
  <si>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</si>
  <si>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</si>
  <si>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</si>
  <si>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</si>
  <si>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</si>
  <si>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</si>
  <si>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</si>
  <si>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</si>
  <si>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</si>
  <si>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</si>
  <si>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</si>
  <si>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</si>
  <si>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</si>
  <si>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</si>
  <si>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</si>
  <si>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</si>
  <si>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</si>
  <si>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</si>
  <si>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</si>
  <si>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</si>
  <si>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</si>
  <si>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</si>
  <si>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</si>
  <si>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</si>
  <si>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</si>
  <si>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</si>
  <si>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</si>
  <si>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</si>
  <si>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</si>
  <si>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</si>
  <si>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</si>
  <si>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</si>
  <si>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</si>
  <si>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</si>
  <si>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</si>
  <si>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</si>
  <si>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</si>
  <si>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</si>
  <si>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</si>
  <si>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</si>
  <si>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</si>
  <si>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</si>
  <si>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</si>
  <si>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</si>
  <si>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</si>
  <si>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</si>
  <si>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</si>
  <si>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</si>
  <si>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</si>
  <si>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</si>
  <si>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</si>
  <si>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</si>
  <si>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</si>
  <si>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</si>
  <si>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</si>
  <si>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</si>
  <si>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</si>
  <si>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</si>
  <si>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</si>
  <si>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</si>
  <si>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</si>
  <si>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</si>
  <si>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</si>
  <si>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</si>
  <si>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</si>
  <si>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</si>
  <si>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</si>
  <si>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</si>
  <si>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</si>
  <si>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</si>
  <si>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</si>
  <si>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</si>
  <si>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</si>
  <si>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</si>
  <si>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</si>
  <si>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</si>
  <si>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</si>
  <si>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</si>
  <si>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</si>
  <si>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</si>
  <si>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</si>
  <si>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</si>
  <si>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</si>
  <si>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</si>
  <si>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</si>
  <si>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</si>
  <si>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</si>
  <si>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</si>
  <si>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</si>
  <si>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</si>
  <si>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</si>
  <si>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</si>
  <si>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</si>
  <si>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</si>
  <si>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</si>
  <si>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</si>
  <si>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</si>
  <si>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</si>
  <si>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</si>
  <si>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</si>
  <si>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</si>
  <si>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</si>
  <si>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</si>
  <si>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</si>
  <si>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</si>
  <si>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</si>
  <si>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</si>
  <si>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</si>
  <si>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</si>
  <si>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</si>
  <si>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</si>
  <si>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</si>
  <si>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</si>
  <si>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</si>
  <si>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</si>
  <si>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</si>
  <si>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</si>
  <si>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</si>
  <si>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</si>
  <si>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</si>
  <si>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</si>
  <si>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</si>
  <si>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</si>
  <si>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</si>
  <si>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</si>
  <si>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</si>
  <si>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</si>
  <si>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</si>
  <si>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</si>
  <si>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</si>
  <si>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</si>
  <si>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</si>
  <si>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</si>
  <si>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</si>
  <si>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</si>
  <si>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</si>
  <si>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</si>
  <si>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</si>
  <si>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</si>
  <si>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</si>
  <si>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</si>
  <si>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</si>
  <si>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</si>
  <si>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</si>
  <si>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</si>
  <si>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</si>
  <si>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</si>
  <si>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</si>
  <si>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</si>
  <si>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</si>
  <si>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</si>
  <si>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</si>
  <si>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</si>
  <si>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</si>
  <si>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</si>
  <si>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</si>
  <si>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</si>
  <si>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</si>
  <si>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</si>
  <si>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</si>
  <si>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</si>
  <si>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</si>
  <si>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</si>
  <si>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</si>
  <si>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</si>
  <si>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</si>
  <si>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</si>
  <si>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</si>
  <si>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</si>
  <si>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</si>
  <si>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</si>
  <si>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</si>
  <si>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</si>
  <si>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</si>
  <si>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</si>
  <si>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</si>
  <si>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</si>
  <si>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</si>
  <si>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</si>
  <si>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</si>
  <si>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</si>
  <si>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</si>
  <si>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</si>
  <si>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</si>
  <si>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</si>
  <si>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</si>
  <si>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</si>
  <si>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</si>
  <si>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</si>
  <si>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</si>
  <si>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</si>
  <si>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</si>
  <si>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</si>
  <si>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</si>
  <si>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</si>
  <si>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</si>
  <si>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</si>
  <si>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</si>
  <si>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</si>
  <si>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</si>
  <si>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</si>
  <si>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</si>
  <si>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</si>
  <si>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</si>
  <si>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</si>
  <si>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</si>
  <si>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</si>
  <si>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</si>
  <si>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</si>
  <si>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</si>
  <si>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</si>
  <si>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</si>
  <si>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</si>
  <si>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</si>
  <si>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</si>
  <si>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</si>
  <si>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</si>
  <si>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</si>
  <si>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</si>
  <si>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</si>
  <si>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</si>
  <si>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</si>
  <si>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</si>
  <si>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</si>
  <si>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</si>
  <si>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</si>
  <si>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</si>
  <si>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</si>
  <si>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</si>
  <si>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</si>
  <si>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</si>
  <si>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</si>
  <si>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</si>
  <si>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</si>
  <si>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</si>
  <si>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</si>
  <si>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</si>
  <si>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</si>
  <si>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</si>
  <si>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</si>
  <si>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</si>
  <si>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</si>
  <si>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</si>
  <si>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</si>
  <si>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</si>
  <si>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</si>
  <si>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</si>
  <si>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</si>
  <si>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</si>
  <si>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</si>
  <si>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</si>
  <si>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</si>
  <si>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</si>
  <si>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</si>
  <si>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</si>
  <si>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</si>
  <si>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</si>
  <si>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</si>
  <si>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</si>
  <si>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</si>
  <si>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</si>
  <si>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</si>
  <si>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</si>
  <si>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</si>
  <si>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</si>
  <si>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</si>
  <si>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</si>
  <si>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</si>
  <si>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</si>
  <si>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</si>
  <si>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</si>
  <si>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</si>
  <si>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</si>
  <si>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</si>
  <si>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</si>
  <si>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</si>
  <si>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</si>
  <si>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</si>
  <si>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</si>
  <si>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</si>
  <si>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</si>
  <si>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</si>
  <si>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</si>
  <si>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</si>
  <si>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</si>
  <si>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</si>
  <si>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</si>
  <si>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</si>
  <si>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</si>
  <si>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</si>
  <si>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</si>
  <si>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</si>
  <si>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</si>
  <si>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</si>
  <si>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</si>
  <si>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</si>
  <si>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</si>
  <si>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</si>
  <si>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</si>
  <si>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</si>
  <si>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</si>
  <si>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</si>
  <si>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</si>
  <si>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</si>
  <si>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</si>
  <si>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</si>
  <si>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</si>
  <si>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</si>
  <si>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</si>
  <si>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</si>
  <si>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</si>
  <si>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</si>
  <si>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</si>
  <si>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</si>
  <si>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</si>
  <si>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</si>
  <si>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</si>
  <si>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</si>
  <si>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</si>
  <si>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</si>
  <si>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</si>
  <si>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</si>
  <si>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</si>
  <si>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</si>
  <si>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</si>
  <si>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</si>
  <si>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</si>
  <si>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</si>
  <si>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</si>
  <si>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</si>
  <si>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</si>
  <si>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</si>
  <si>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</si>
  <si>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</si>
  <si>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</si>
  <si>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</si>
  <si>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</si>
  <si>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</si>
  <si>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</si>
  <si>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</si>
  <si>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</si>
  <si>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</si>
  <si>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</si>
  <si>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</si>
  <si>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</si>
  <si>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</si>
  <si>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</si>
  <si>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</si>
  <si>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</si>
  <si>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</si>
  <si>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</si>
  <si>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</si>
  <si>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</si>
  <si>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</si>
  <si>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</si>
  <si>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</si>
  <si>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</si>
  <si>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</si>
  <si>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</si>
  <si>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</si>
  <si>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</si>
  <si>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</si>
  <si>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</si>
  <si>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</si>
  <si>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</si>
  <si>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</si>
  <si>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</si>
  <si>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</si>
  <si>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</si>
  <si>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</si>
  <si>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</si>
  <si>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</si>
  <si>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</si>
  <si>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</si>
  <si>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</si>
  <si>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</si>
  <si>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</si>
  <si>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</si>
  <si>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</si>
  <si>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</si>
  <si>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</si>
  <si>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</si>
  <si>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</si>
  <si>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</si>
  <si>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</si>
  <si>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</si>
  <si>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</si>
  <si>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</si>
  <si>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</si>
  <si>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</si>
  <si>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</si>
  <si>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</si>
  <si>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</si>
  <si>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</si>
  <si>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</si>
  <si>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</si>
  <si>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</si>
  <si>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</si>
  <si>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</si>
  <si>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</si>
  <si>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</si>
  <si>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</si>
  <si>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</si>
  <si>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</si>
  <si>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</si>
  <si>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</si>
  <si>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</si>
  <si>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</si>
  <si>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</si>
  <si>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</si>
  <si>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</si>
  <si>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</si>
  <si>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</si>
  <si>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</si>
  <si>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</si>
  <si>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</si>
  <si>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</si>
  <si>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</si>
  <si>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</si>
  <si>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</si>
  <si>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</si>
  <si>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</si>
  <si>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</si>
  <si>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</si>
  <si>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</si>
  <si>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</si>
  <si>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</si>
  <si>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</si>
  <si>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</si>
  <si>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</si>
  <si>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</si>
  <si>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</si>
  <si>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</si>
  <si>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</si>
  <si>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</si>
  <si>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</si>
  <si>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</si>
  <si>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</si>
  <si>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</si>
  <si>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</si>
  <si>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</si>
  <si>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</si>
  <si>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</si>
  <si>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</si>
  <si>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</si>
  <si>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</si>
  <si>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</si>
  <si>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</si>
  <si>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</si>
  <si>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</si>
  <si>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</si>
  <si>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</si>
  <si>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</si>
  <si>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</si>
  <si>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</si>
  <si>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</si>
  <si>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</si>
  <si>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</si>
  <si>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</si>
  <si>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</si>
  <si>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</si>
  <si>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</si>
  <si>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</si>
  <si>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</si>
  <si>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</si>
  <si>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</si>
  <si>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</si>
  <si>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</si>
  <si>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</si>
  <si>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</si>
  <si>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</si>
  <si>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</si>
  <si>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</si>
  <si>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</si>
  <si>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</si>
  <si>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</si>
  <si>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</si>
  <si>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</si>
  <si>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</si>
  <si>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</si>
  <si>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</si>
  <si>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</si>
  <si>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</si>
  <si>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</si>
  <si>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</si>
  <si>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</si>
  <si>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</si>
  <si>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</si>
  <si>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</si>
  <si>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</si>
  <si>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</si>
  <si>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</si>
  <si>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</si>
  <si>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</si>
  <si>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</si>
  <si>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</si>
  <si>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</si>
  <si>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</si>
  <si>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</si>
  <si>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</si>
  <si>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</si>
  <si>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</si>
  <si>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</si>
  <si>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</si>
  <si>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</si>
  <si>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</si>
  <si>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</si>
  <si>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</si>
  <si>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</si>
  <si>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</si>
  <si>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</si>
  <si>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</si>
  <si>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</si>
  <si>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</si>
  <si>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</si>
  <si>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</si>
  <si>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</si>
  <si>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</si>
  <si>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</si>
  <si>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</si>
  <si>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</si>
  <si>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</si>
  <si>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</si>
  <si>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</si>
  <si>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</si>
  <si>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</si>
  <si>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</si>
  <si>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</si>
  <si>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</si>
  <si>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</si>
  <si>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</si>
  <si>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</si>
  <si>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</si>
  <si>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</si>
  <si>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</si>
  <si>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</si>
  <si>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</si>
  <si>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</si>
  <si>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</si>
  <si>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</si>
  <si>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</si>
  <si>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</si>
  <si>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</si>
  <si>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</si>
  <si>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</si>
  <si>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</si>
  <si>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</si>
  <si>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</si>
  <si>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</si>
  <si>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</si>
  <si>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</si>
  <si>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</si>
  <si>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</si>
  <si>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</si>
  <si>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</si>
  <si>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</si>
  <si>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</si>
  <si>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</si>
  <si>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</si>
  <si>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</si>
  <si>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</si>
  <si>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</si>
  <si>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</si>
  <si>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</si>
  <si>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</si>
  <si>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</si>
  <si>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</si>
  <si>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</si>
  <si>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</si>
  <si>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</si>
  <si>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</si>
  <si>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</si>
  <si>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</si>
  <si>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</si>
  <si>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</si>
  <si>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</si>
  <si>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</si>
  <si>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</si>
  <si>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</si>
  <si>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</si>
  <si>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</si>
  <si>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</si>
  <si>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</si>
  <si>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</si>
  <si>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</si>
  <si>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</si>
  <si>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</si>
  <si>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</si>
  <si>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</si>
  <si>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</si>
  <si>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</si>
  <si>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</si>
  <si>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</si>
  <si>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</si>
  <si>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</si>
  <si>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</si>
  <si>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</si>
  <si>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</si>
  <si>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</si>
  <si>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</si>
  <si>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</si>
  <si>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</si>
  <si>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</si>
  <si>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</si>
  <si>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</si>
  <si>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</si>
  <si>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</si>
  <si>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</si>
  <si>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</si>
  <si>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</si>
  <si>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</si>
  <si>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</si>
  <si>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</si>
  <si>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</si>
  <si>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</si>
  <si>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</si>
  <si>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</si>
  <si>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</si>
  <si>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</si>
  <si>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</si>
  <si>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</si>
  <si>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</si>
  <si>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</si>
  <si>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</si>
  <si>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</si>
  <si>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</si>
  <si>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</si>
  <si>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</si>
  <si>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</si>
  <si>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</si>
  <si>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</si>
  <si>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</si>
  <si>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</si>
  <si>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</si>
  <si>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</si>
  <si>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</si>
  <si>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</si>
  <si>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</si>
  <si>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</si>
  <si>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</si>
  <si>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</si>
  <si>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</si>
  <si>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</si>
  <si>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</si>
  <si>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</si>
  <si>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</si>
  <si>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</si>
  <si>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</si>
  <si>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</si>
  <si>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</si>
  <si>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</si>
  <si>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</si>
  <si>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</si>
  <si>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</si>
  <si>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</si>
  <si>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</si>
  <si>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</si>
  <si>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</si>
  <si>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</si>
  <si>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</si>
  <si>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</si>
  <si>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</si>
  <si>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</si>
  <si>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</si>
  <si>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</si>
  <si>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</si>
  <si>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</si>
  <si>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</si>
  <si>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</si>
  <si>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</si>
  <si>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</si>
  <si>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</si>
  <si>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</si>
  <si>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</si>
  <si>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</si>
  <si>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</si>
  <si>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</si>
  <si>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</si>
  <si>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</si>
  <si>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</si>
  <si>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</si>
  <si>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</si>
  <si>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</si>
  <si>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</si>
  <si>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</si>
  <si>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</si>
  <si>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</si>
  <si>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</si>
  <si>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</si>
  <si>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</si>
  <si>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</si>
  <si>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</si>
  <si>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</si>
  <si>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</si>
  <si>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</si>
  <si>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</si>
  <si>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</si>
  <si>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</si>
  <si>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</si>
  <si>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</si>
  <si>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</si>
  <si>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</si>
  <si>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</si>
  <si>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</si>
  <si>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</si>
  <si>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</si>
  <si>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</si>
  <si>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</si>
  <si>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</si>
  <si>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</si>
  <si>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</si>
  <si>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</si>
  <si>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</si>
  <si>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</si>
  <si>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</si>
  <si>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</si>
  <si>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</si>
  <si>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</si>
  <si>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</si>
  <si>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</si>
  <si>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</si>
  <si>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</si>
  <si>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</si>
  <si>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</si>
  <si>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</si>
  <si>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</si>
  <si>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</si>
  <si>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</si>
  <si>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</si>
  <si>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</si>
  <si>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</si>
  <si>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</si>
  <si>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</si>
  <si>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</si>
  <si>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</si>
  <si>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</si>
  <si>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</si>
  <si>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</si>
  <si>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</si>
  <si>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</si>
  <si>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</si>
  <si>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</si>
  <si>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</si>
  <si>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</si>
  <si>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</si>
  <si>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</si>
  <si>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</si>
  <si>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</si>
  <si>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</si>
  <si>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</si>
  <si>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</si>
  <si>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</si>
  <si>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</si>
  <si>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</si>
  <si>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</si>
  <si>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</si>
  <si>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</si>
  <si>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</si>
  <si>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</si>
  <si>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</si>
  <si>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</si>
  <si>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</si>
  <si>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</si>
  <si>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</si>
  <si>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</si>
  <si>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</si>
  <si>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</si>
  <si>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</si>
  <si>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</si>
  <si>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</si>
  <si>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</si>
  <si>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</si>
  <si>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</si>
  <si>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</si>
  <si>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</si>
  <si>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</si>
  <si>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</si>
  <si>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</si>
  <si>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</si>
  <si>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</si>
  <si>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</si>
  <si>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</si>
  <si>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</si>
  <si>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</si>
  <si>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</si>
  <si>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</si>
  <si>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</si>
  <si>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</si>
  <si>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</si>
  <si>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</si>
  <si>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</si>
  <si>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</si>
  <si>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</si>
  <si>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</si>
  <si>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</si>
  <si>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</si>
  <si>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</si>
  <si>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</si>
  <si>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</si>
  <si>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</si>
  <si>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</si>
  <si>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</si>
  <si>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</si>
  <si>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</si>
  <si>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</si>
  <si>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</si>
  <si>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</si>
  <si>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</si>
  <si>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</si>
  <si>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</si>
  <si>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</si>
  <si>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</si>
  <si>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</si>
  <si>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</si>
  <si>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</si>
  <si>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</si>
  <si>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</si>
  <si>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</si>
  <si>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</si>
  <si>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</si>
  <si>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</si>
  <si>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</si>
  <si>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</si>
  <si>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</si>
  <si>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</si>
  <si>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</si>
  <si>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</si>
  <si>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</si>
  <si>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</si>
  <si>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</si>
  <si>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</si>
  <si>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</si>
  <si>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</si>
  <si>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</si>
  <si>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</si>
  <si>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</si>
  <si>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</si>
  <si>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</si>
  <si>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</si>
  <si>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</si>
  <si>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</si>
  <si>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</si>
  <si>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</si>
  <si>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</si>
  <si>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</si>
  <si>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</si>
  <si>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</si>
  <si>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</si>
  <si>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</si>
  <si>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</si>
  <si>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</si>
  <si>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</si>
  <si>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</si>
  <si>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</si>
  <si>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</si>
  <si>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</si>
  <si>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</si>
  <si>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</si>
  <si>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</si>
  <si>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</si>
  <si>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</si>
  <si>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</si>
  <si>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</si>
  <si>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</si>
  <si>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</si>
  <si>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</si>
  <si>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</si>
  <si>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</si>
  <si>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</si>
  <si>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</si>
  <si>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</si>
  <si>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</si>
  <si>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</si>
  <si>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</si>
  <si>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</si>
  <si>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</si>
  <si>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</si>
  <si>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</si>
  <si>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</si>
  <si>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</si>
  <si>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</si>
  <si>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</si>
  <si>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</si>
  <si>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</si>
  <si>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</si>
  <si>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</si>
  <si>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</si>
  <si>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</si>
  <si>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</si>
  <si>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</si>
  <si>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</si>
  <si>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</si>
  <si>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</si>
  <si>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</si>
  <si>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</si>
  <si>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</si>
  <si>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</si>
  <si>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</si>
  <si>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</si>
  <si>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</si>
  <si>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</si>
  <si>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</si>
  <si>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</si>
  <si>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</si>
  <si>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</si>
  <si>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</si>
  <si>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</si>
  <si>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</si>
  <si>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</si>
  <si>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</si>
  <si>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</si>
  <si>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</si>
  <si>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</si>
  <si>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</si>
  <si>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</si>
  <si>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</si>
  <si>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</si>
  <si>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</si>
  <si>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</si>
  <si>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</si>
  <si>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</si>
  <si>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</si>
  <si>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</si>
  <si>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</si>
  <si>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</si>
  <si>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</si>
  <si>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</si>
  <si>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</si>
  <si>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</si>
  <si>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</si>
  <si>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</si>
  <si>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</si>
  <si>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</si>
  <si>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</si>
  <si>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</si>
  <si>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</si>
  <si>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</si>
  <si>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</si>
  <si>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</si>
  <si>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</si>
  <si>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</si>
  <si>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</si>
  <si>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</si>
  <si>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</si>
  <si>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</si>
  <si>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</si>
  <si>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</si>
  <si>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</si>
  <si>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</si>
  <si>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</si>
  <si>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</si>
  <si>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</si>
  <si>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</si>
  <si>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</si>
  <si>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</si>
  <si>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</si>
  <si>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</si>
  <si>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</si>
  <si>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</si>
  <si>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</si>
  <si>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</si>
  <si>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</si>
  <si>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</si>
  <si>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</si>
  <si>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</si>
  <si>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</si>
  <si>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</si>
  <si>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</si>
  <si>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</si>
  <si>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</si>
  <si>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</si>
  <si>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</si>
  <si>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</si>
  <si>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</si>
  <si>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</si>
  <si>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</si>
  <si>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</si>
  <si>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</si>
  <si>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</si>
  <si>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</si>
  <si>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</si>
  <si>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</si>
  <si>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</si>
  <si>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</si>
  <si>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</si>
  <si>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</si>
  <si>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</si>
  <si>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</si>
  <si>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</si>
  <si>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</si>
  <si>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</si>
  <si>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</si>
  <si>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</si>
  <si>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</si>
  <si>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</si>
  <si>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</si>
  <si>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</si>
  <si>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</si>
  <si>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</si>
  <si>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</si>
  <si>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</si>
  <si>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</si>
  <si>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</si>
  <si>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</si>
  <si>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</si>
  <si>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</si>
  <si>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</si>
  <si>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</si>
  <si>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</si>
  <si>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</si>
  <si>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</si>
  <si>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</si>
  <si>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</si>
  <si>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</si>
  <si>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</si>
  <si>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</si>
  <si>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</si>
  <si>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</si>
  <si>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</si>
  <si>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</si>
  <si>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</si>
  <si>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</si>
  <si>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</si>
  <si>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</si>
  <si>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</si>
  <si>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</si>
  <si>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</si>
  <si>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</si>
  <si>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</si>
  <si>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</si>
  <si>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</si>
  <si>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</si>
  <si>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</si>
  <si>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</si>
  <si>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</si>
  <si>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</si>
  <si>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</si>
  <si>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</si>
  <si>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</si>
  <si>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</si>
  <si>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</si>
  <si>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</si>
  <si>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</si>
  <si>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</si>
  <si>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</si>
  <si>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</si>
  <si>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</si>
  <si>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</si>
  <si>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</si>
  <si>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</si>
  <si>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</si>
  <si>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</si>
  <si>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</si>
  <si>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</si>
  <si>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</si>
  <si>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</si>
  <si>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</si>
  <si>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</si>
  <si>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</si>
  <si>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</si>
  <si>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</si>
  <si>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</si>
  <si>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</si>
  <si>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</si>
  <si>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</si>
  <si>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</si>
  <si>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</si>
  <si>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</si>
  <si>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</si>
  <si>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</si>
  <si>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</si>
  <si>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</si>
  <si>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</si>
  <si>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</si>
  <si>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</si>
  <si>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</si>
  <si>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</si>
  <si>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</si>
  <si>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</si>
  <si>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</si>
  <si>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</si>
  <si>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</si>
  <si>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</si>
  <si>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</si>
  <si>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</si>
  <si>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</si>
  <si>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</si>
  <si>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</si>
  <si>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</si>
  <si>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</si>
  <si>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</si>
  <si>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</si>
  <si>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</si>
  <si>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</si>
  <si>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</si>
  <si>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</si>
  <si>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</si>
  <si>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</si>
  <si>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</si>
  <si>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</si>
  <si>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</si>
  <si>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</si>
  <si>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</si>
  <si>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</si>
  <si>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</si>
  <si>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</si>
  <si>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</si>
  <si>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</si>
  <si>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</si>
  <si>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</si>
  <si>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</si>
  <si>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</si>
  <si>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</si>
  <si>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</si>
  <si>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</si>
  <si>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</si>
  <si>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</si>
  <si>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</si>
  <si>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</si>
  <si>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</si>
  <si>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</si>
  <si>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</si>
  <si>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</si>
  <si>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</si>
  <si>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</si>
  <si>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</si>
  <si>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</si>
  <si>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</si>
  <si>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</si>
  <si>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</si>
  <si>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</si>
  <si>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</si>
  <si>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</si>
  <si>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</si>
  <si>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</si>
  <si>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</si>
  <si>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</si>
  <si>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</si>
  <si>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</si>
  <si>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</si>
  <si>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</si>
  <si>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</si>
  <si>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</si>
  <si>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</si>
  <si>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</si>
  <si>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</si>
  <si>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</si>
  <si>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</si>
  <si>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</si>
  <si>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</si>
  <si>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</si>
  <si>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</si>
  <si>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</si>
  <si>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</si>
  <si>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</si>
  <si>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</si>
  <si>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</si>
  <si>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</si>
  <si>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</si>
  <si>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</si>
  <si>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</si>
  <si>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</si>
  <si>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</si>
  <si>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</si>
  <si>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</si>
  <si>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</si>
  <si>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</si>
  <si>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</si>
  <si>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</si>
  <si>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</si>
  <si>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</si>
  <si>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</si>
  <si>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</si>
  <si>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</si>
  <si>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</si>
  <si>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</si>
  <si>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</si>
  <si>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</si>
  <si>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</si>
  <si>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</si>
  <si>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</si>
  <si>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</si>
  <si>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</si>
  <si>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</si>
  <si>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</si>
  <si>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</si>
  <si>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</si>
  <si>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</si>
  <si>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</si>
  <si>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</si>
  <si>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</si>
  <si>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</si>
  <si>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</si>
  <si>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</si>
  <si>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</si>
  <si>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</si>
  <si>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</si>
  <si>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</si>
  <si>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</si>
  <si>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</si>
  <si>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</si>
  <si>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</si>
  <si>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</si>
  <si>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</si>
  <si>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</si>
  <si>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</si>
  <si>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</si>
  <si>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</si>
  <si>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</si>
  <si>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</si>
  <si>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</si>
  <si>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</si>
  <si>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</si>
  <si>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</si>
  <si>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</si>
  <si>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</si>
  <si>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</si>
  <si>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</si>
  <si>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</si>
  <si>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</si>
  <si>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</si>
  <si>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</si>
  <si>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</si>
  <si>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</si>
  <si>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</si>
  <si>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</si>
  <si>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</si>
  <si>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</si>
  <si>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</si>
  <si>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</si>
  <si>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</si>
  <si>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</si>
  <si>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</si>
  <si>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</si>
  <si>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</si>
  <si>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</si>
  <si>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</si>
  <si>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</si>
  <si>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</si>
  <si>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</si>
  <si>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</si>
  <si>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</si>
  <si>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</si>
  <si>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</si>
  <si>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</si>
  <si>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</si>
  <si>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</si>
  <si>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</si>
  <si>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</si>
  <si>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</si>
  <si>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</si>
  <si>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</si>
  <si>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</si>
  <si>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</si>
  <si>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</si>
  <si>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</si>
  <si>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</si>
  <si>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</si>
  <si>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</si>
  <si>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</si>
  <si>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</si>
  <si>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</si>
  <si>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</si>
  <si>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</si>
  <si>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</si>
  <si>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</si>
  <si>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</si>
  <si>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</si>
  <si>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</si>
  <si>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</si>
  <si>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</si>
  <si>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</si>
  <si>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</si>
  <si>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</si>
  <si>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</si>
  <si>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</si>
  <si>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</si>
  <si>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</si>
  <si>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</si>
  <si>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</si>
  <si>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</si>
  <si>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</si>
  <si>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</si>
  <si>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</si>
  <si>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</si>
  <si>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</si>
  <si>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</si>
  <si>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</si>
  <si>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</si>
  <si>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</si>
  <si>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</si>
  <si>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</si>
  <si>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</si>
  <si>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</si>
  <si>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</si>
  <si>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</si>
  <si>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</si>
  <si>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</si>
  <si>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</si>
  <si>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</si>
  <si>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</si>
  <si>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</si>
  <si>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</si>
  <si>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</si>
  <si>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</si>
  <si>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</si>
  <si>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</si>
  <si>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</si>
  <si>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</si>
  <si>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</si>
  <si>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</si>
  <si>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</si>
  <si>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</si>
  <si>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</si>
  <si>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</si>
  <si>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</si>
  <si>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</si>
  <si>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</si>
  <si>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</si>
  <si>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</si>
  <si>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</si>
  <si>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</si>
  <si>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</si>
  <si>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</si>
  <si>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</si>
  <si>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</si>
  <si>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</si>
  <si>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</si>
  <si>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</si>
  <si>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</si>
  <si>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</si>
  <si>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</si>
  <si>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</si>
  <si>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</si>
  <si>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</si>
  <si>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</si>
  <si>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</si>
  <si>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</si>
  <si>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</si>
  <si>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</si>
  <si>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</si>
  <si>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</si>
  <si>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</si>
  <si>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</si>
  <si>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</si>
  <si>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</si>
  <si>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</si>
  <si>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</si>
  <si>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</si>
  <si>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</si>
  <si>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</si>
  <si>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</si>
  <si>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</si>
  <si>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</si>
  <si>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</si>
  <si>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</si>
  <si>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</si>
  <si>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</si>
  <si>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</si>
  <si>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</si>
  <si>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</si>
  <si>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</si>
  <si>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</si>
  <si>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</si>
  <si>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</si>
  <si>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</si>
  <si>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</si>
  <si>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</si>
  <si>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</si>
  <si>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</si>
  <si>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</si>
  <si>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</si>
  <si>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</si>
  <si>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</si>
  <si>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</si>
  <si>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</si>
  <si>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</si>
  <si>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</si>
  <si>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</si>
  <si>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</si>
  <si>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</si>
  <si>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</si>
  <si>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</si>
  <si>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</si>
  <si>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</si>
  <si>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</si>
  <si>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</si>
  <si>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</si>
  <si>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</si>
  <si>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</si>
  <si>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</si>
  <si>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</si>
  <si>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</si>
  <si>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</si>
  <si>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</si>
  <si>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</si>
  <si>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</si>
  <si>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</si>
  <si>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</si>
  <si>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</si>
  <si>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</si>
  <si>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</si>
  <si>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</si>
  <si>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</si>
  <si>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</si>
  <si>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</si>
  <si>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</si>
  <si>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</si>
  <si>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</si>
  <si>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</si>
  <si>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</si>
  <si>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</si>
  <si>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</si>
  <si>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</si>
  <si>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</si>
  <si>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</si>
  <si>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</si>
  <si>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</si>
  <si>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</si>
  <si>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</si>
  <si>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</si>
  <si>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</si>
  <si>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</si>
  <si>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</si>
  <si>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</si>
  <si>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</si>
  <si>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</si>
  <si>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</si>
  <si>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</si>
  <si>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</si>
  <si>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</si>
  <si>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</si>
  <si>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</si>
  <si>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</si>
  <si>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</si>
  <si>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</si>
  <si>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</si>
  <si>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</si>
  <si>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</si>
  <si>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</si>
  <si>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</si>
  <si>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</si>
  <si>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</si>
  <si>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</si>
  <si>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</si>
  <si>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</si>
  <si>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</si>
  <si>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</si>
  <si>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</si>
  <si>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</si>
  <si>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</si>
  <si>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</si>
  <si>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</si>
  <si>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</si>
  <si>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</si>
  <si>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</si>
  <si>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</si>
  <si>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</si>
  <si>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</si>
  <si>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</si>
  <si>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</si>
  <si>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</si>
  <si>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</si>
  <si>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</si>
  <si>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</si>
  <si>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</si>
  <si>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</si>
  <si>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</si>
  <si>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</si>
  <si>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</si>
  <si>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</si>
  <si>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</si>
  <si>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</si>
  <si>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</si>
  <si>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</si>
  <si>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</si>
  <si>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</si>
  <si>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</si>
  <si>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</si>
  <si>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</si>
  <si>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</si>
  <si>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</si>
  <si>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</si>
  <si>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</si>
  <si>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</si>
  <si>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</si>
  <si>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</si>
  <si>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</si>
  <si>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</si>
  <si>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</si>
  <si>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</si>
  <si>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</si>
  <si>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</si>
  <si>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</si>
  <si>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</si>
  <si>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</si>
  <si>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</si>
  <si>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</si>
  <si>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</si>
  <si>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</si>
  <si>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</si>
  <si>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</si>
  <si>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</si>
  <si>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</si>
  <si>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</si>
  <si>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</si>
  <si>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</si>
  <si>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</si>
  <si>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</si>
  <si>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</si>
  <si>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</si>
  <si>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</si>
  <si>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</si>
  <si>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</si>
  <si>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</si>
  <si>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</si>
  <si>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</si>
  <si>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</si>
  <si>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</si>
  <si>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</si>
  <si>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</si>
  <si>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</si>
  <si>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</si>
  <si>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</si>
  <si>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</si>
  <si>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</si>
  <si>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</si>
  <si>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</si>
  <si>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</si>
  <si>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</si>
  <si>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</si>
  <si>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</si>
  <si>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</si>
  <si>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</si>
  <si>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</si>
  <si>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</si>
  <si>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</si>
  <si>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</si>
  <si>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</si>
  <si>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</si>
  <si>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</si>
  <si>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</si>
  <si>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</si>
  <si>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</si>
  <si>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</si>
  <si>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</si>
  <si>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</si>
  <si>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</si>
  <si>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</si>
  <si>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</si>
  <si>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</si>
  <si>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</si>
  <si>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</si>
  <si>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</si>
  <si>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</si>
  <si>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</si>
  <si>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</si>
  <si>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</si>
  <si>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</si>
  <si>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</si>
  <si>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</si>
  <si>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</si>
  <si>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</si>
  <si>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</si>
  <si>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</si>
  <si>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</si>
  <si>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</si>
  <si>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</si>
  <si>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</si>
  <si>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</si>
  <si>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</si>
  <si>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</si>
  <si>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</si>
  <si>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</si>
  <si>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</si>
  <si>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</si>
  <si>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</si>
  <si>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</si>
  <si>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</si>
  <si>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</si>
  <si>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</si>
  <si>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</si>
  <si>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</si>
  <si>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</si>
  <si>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</si>
  <si>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</si>
  <si>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</si>
  <si>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</si>
  <si>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</si>
  <si>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</si>
  <si>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</si>
  <si>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</si>
  <si>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</si>
  <si>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</si>
  <si>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</si>
  <si>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</si>
  <si>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</si>
  <si>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</si>
  <si>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</si>
  <si>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</si>
  <si>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</si>
  <si>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</si>
  <si>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</si>
  <si>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</si>
  <si>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</si>
  <si>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</si>
  <si>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</si>
  <si>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</si>
  <si>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</si>
  <si>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</si>
  <si>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</si>
  <si>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</si>
  <si>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</si>
  <si>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</si>
  <si>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</si>
  <si>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</si>
  <si>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</si>
  <si>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</si>
  <si>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</si>
  <si>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</si>
  <si>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</si>
  <si>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</si>
  <si>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</si>
  <si>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</si>
  <si>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</si>
  <si>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</si>
  <si>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</si>
  <si>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</si>
  <si>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</si>
  <si>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</si>
  <si>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</si>
  <si>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</si>
  <si>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</si>
  <si>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</si>
  <si>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</si>
  <si>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</si>
  <si>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</si>
  <si>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</si>
  <si>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</si>
  <si>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</si>
  <si>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</si>
  <si>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</si>
  <si>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</si>
  <si>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</si>
  <si>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</si>
  <si>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</si>
  <si>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</si>
  <si>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</si>
  <si>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</si>
  <si>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</si>
  <si>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</si>
  <si>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</si>
  <si>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</si>
  <si>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</si>
  <si>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</si>
  <si>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</si>
  <si>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</si>
  <si>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</si>
  <si>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</si>
  <si>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</si>
  <si>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</si>
  <si>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</si>
  <si>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</si>
  <si>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</si>
  <si>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</si>
  <si>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</si>
  <si>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</si>
  <si>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</si>
  <si>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</si>
  <si>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</si>
  <si>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</si>
  <si>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</si>
  <si>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</si>
  <si>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</si>
  <si>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</si>
  <si>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</si>
  <si>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</si>
  <si>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</si>
  <si>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</si>
  <si>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</si>
  <si>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</si>
  <si>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</si>
  <si>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</si>
  <si>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</si>
  <si>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</si>
  <si>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</si>
  <si>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</si>
  <si>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</si>
  <si>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</si>
  <si>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</si>
  <si>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</si>
  <si>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</si>
  <si>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</si>
  <si>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</si>
  <si>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</si>
  <si>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</si>
  <si>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</si>
  <si>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</si>
  <si>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</si>
  <si>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</si>
  <si>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</si>
  <si>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</si>
  <si>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</si>
  <si>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</si>
  <si>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</si>
  <si>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</si>
  <si>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</si>
  <si>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</si>
  <si>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</si>
  <si>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</si>
  <si>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</si>
  <si>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</si>
  <si>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</si>
  <si>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</si>
  <si>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</si>
  <si>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</si>
  <si>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</si>
  <si>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</si>
  <si>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</si>
  <si>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</si>
  <si>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</si>
  <si>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</si>
  <si>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</si>
  <si>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</si>
  <si>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</si>
  <si>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</si>
  <si>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</si>
  <si>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</si>
  <si>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</si>
  <si>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</si>
  <si>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</si>
  <si>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</si>
  <si>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</si>
  <si>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</si>
  <si>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</si>
  <si>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</si>
  <si>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</si>
  <si>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</si>
  <si>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</si>
  <si>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</si>
  <si>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</si>
  <si>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</si>
  <si>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</si>
  <si>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</si>
  <si>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</si>
  <si>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</si>
  <si>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</si>
  <si>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</si>
  <si>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</si>
  <si>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</si>
  <si>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</si>
  <si>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</si>
  <si>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</si>
  <si>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</si>
  <si>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</si>
  <si>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</si>
  <si>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</si>
  <si>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</si>
  <si>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</si>
  <si>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</si>
  <si>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</si>
  <si>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</si>
  <si>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</si>
  <si>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</si>
  <si>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</si>
  <si>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</si>
  <si>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</si>
  <si>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</si>
  <si>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</si>
  <si>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</si>
  <si>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</si>
  <si>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</si>
  <si>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</si>
  <si>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</si>
  <si>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</si>
  <si>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</si>
  <si>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</si>
  <si>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</si>
  <si>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</si>
  <si>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</si>
  <si>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</si>
  <si>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</si>
  <si>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</si>
  <si>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</si>
  <si>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</si>
  <si>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</si>
  <si>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</si>
  <si>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</si>
  <si>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</si>
  <si>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</si>
  <si>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</si>
  <si>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</si>
  <si>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</si>
  <si>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</si>
  <si>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</si>
  <si>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</si>
  <si>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</si>
  <si>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</si>
  <si>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</si>
  <si>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</si>
  <si>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</si>
  <si>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</si>
  <si>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</si>
  <si>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</si>
  <si>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</si>
  <si>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</si>
  <si>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</si>
  <si>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</si>
  <si>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</si>
  <si>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</si>
  <si>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</si>
  <si>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</si>
  <si>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</si>
  <si>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</si>
  <si>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</si>
  <si>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</si>
  <si>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</si>
  <si>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</si>
  <si>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</si>
  <si>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</si>
  <si>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</si>
  <si>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</si>
  <si>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</si>
  <si>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</si>
  <si>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</si>
  <si>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</si>
  <si>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</si>
  <si>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</si>
  <si>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</si>
  <si>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</si>
  <si>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</si>
  <si>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</si>
  <si>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</si>
  <si>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</si>
  <si>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</si>
  <si>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</si>
  <si>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</si>
  <si>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</si>
  <si>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</si>
  <si>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</si>
  <si>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</si>
  <si>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</si>
  <si>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</si>
  <si>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</si>
  <si>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</si>
  <si>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</si>
  <si>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</si>
  <si>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</si>
  <si>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</si>
  <si>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</si>
  <si>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</si>
  <si>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</si>
  <si>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</si>
  <si>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</si>
  <si>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</si>
  <si>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</si>
  <si>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</si>
  <si>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</si>
  <si>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</si>
  <si>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</si>
  <si>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</si>
  <si>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</si>
  <si>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</si>
  <si>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</si>
  <si>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</si>
  <si>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</si>
  <si>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</si>
  <si>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</si>
  <si>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</si>
  <si>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</si>
  <si>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</si>
  <si>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</si>
  <si>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</si>
  <si>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</si>
  <si>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</si>
  <si>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</si>
  <si>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</si>
  <si>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</si>
  <si>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</si>
  <si>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</si>
  <si>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</si>
  <si>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</si>
  <si>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</si>
  <si>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</si>
  <si>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</si>
  <si>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</si>
  <si>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</si>
  <si>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</si>
  <si>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</si>
  <si>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</si>
  <si>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</si>
  <si>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</si>
  <si>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</si>
  <si>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</si>
  <si>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</si>
  <si>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</si>
  <si>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</si>
  <si>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</si>
  <si>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</si>
  <si>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</si>
  <si>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</si>
  <si>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</si>
  <si>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</si>
  <si>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</si>
  <si>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</si>
  <si>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</si>
  <si>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</si>
  <si>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</si>
  <si>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</si>
  <si>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</si>
  <si>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</si>
  <si>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</si>
  <si>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</si>
  <si>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</si>
  <si>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</si>
  <si>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</si>
  <si>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</si>
  <si>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</si>
  <si>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</si>
  <si>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</si>
  <si>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</si>
  <si>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</si>
  <si>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</si>
  <si>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</si>
  <si>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</si>
  <si>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</si>
  <si>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</si>
  <si>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</si>
  <si>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</si>
  <si>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</si>
  <si>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</si>
  <si>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</si>
  <si>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</si>
  <si>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</si>
  <si>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</si>
  <si>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</si>
  <si>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</si>
  <si>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</si>
  <si>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</si>
  <si>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</si>
  <si>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</si>
  <si>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</si>
  <si>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</si>
  <si>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</si>
  <si>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</si>
  <si>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</si>
  <si>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</si>
  <si>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</si>
  <si>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</si>
  <si>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</si>
  <si>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</si>
  <si>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</si>
  <si>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</si>
  <si>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</si>
  <si>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</si>
  <si>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</si>
  <si>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</si>
  <si>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</si>
  <si>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</si>
  <si>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</si>
  <si>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</si>
  <si>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</si>
  <si>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</si>
  <si>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</si>
  <si>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</si>
  <si>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</si>
  <si>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</si>
  <si>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</si>
  <si>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</si>
  <si>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</si>
  <si>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</si>
  <si>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</si>
  <si>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</si>
  <si>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</si>
  <si>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</si>
  <si>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</si>
  <si>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</si>
  <si>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</si>
  <si>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</si>
  <si>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</si>
  <si>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</si>
  <si>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</si>
  <si>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</si>
  <si>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</si>
  <si>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</si>
  <si>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</si>
  <si>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</si>
  <si>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</si>
  <si>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</si>
  <si>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</si>
  <si>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</si>
  <si>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</si>
  <si>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</si>
  <si>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</si>
  <si>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</si>
  <si>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</si>
  <si>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</si>
  <si>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</si>
  <si>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</si>
  <si>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</si>
  <si>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</si>
  <si>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</si>
  <si>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</si>
  <si>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</si>
  <si>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</si>
  <si>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</si>
  <si>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</si>
  <si>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</si>
  <si>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</si>
  <si>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</si>
  <si>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</si>
  <si>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</si>
  <si>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</si>
  <si>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</si>
  <si>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</si>
  <si>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</si>
  <si>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</si>
  <si>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</si>
  <si>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</si>
  <si>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</si>
  <si>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</si>
  <si>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</si>
  <si>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</si>
  <si>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</si>
  <si>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</si>
  <si>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</si>
  <si>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</si>
  <si>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</si>
  <si>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</si>
  <si>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</si>
  <si>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</si>
  <si>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</si>
  <si>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</si>
  <si>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</si>
  <si>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</si>
  <si>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</si>
  <si>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</si>
  <si>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</si>
  <si>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</si>
  <si>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</si>
  <si>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</si>
  <si>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</si>
  <si>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</si>
  <si>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</si>
  <si>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</si>
  <si>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</si>
  <si>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</si>
  <si>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</si>
  <si>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</si>
  <si>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</si>
  <si>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</si>
  <si>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</si>
  <si>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</si>
  <si>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</si>
  <si>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</si>
  <si>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</si>
  <si>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</si>
  <si>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</si>
  <si>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</si>
  <si>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</si>
  <si>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</si>
  <si>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</si>
  <si>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</si>
  <si>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</si>
  <si>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</si>
  <si>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</si>
  <si>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</si>
  <si>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</si>
  <si>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</si>
  <si>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</si>
  <si>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</si>
  <si>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</si>
  <si>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</si>
  <si>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</si>
  <si>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</si>
  <si>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</si>
  <si>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</si>
  <si>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</si>
  <si>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</si>
  <si>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</si>
  <si>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</si>
  <si>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</si>
  <si>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</si>
  <si>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</si>
  <si>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</si>
  <si>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</si>
  <si>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</si>
  <si>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</si>
  <si>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</si>
  <si>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</si>
  <si>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</si>
  <si>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</si>
  <si>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</si>
  <si>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</si>
  <si>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</si>
  <si>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</si>
  <si>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</si>
  <si>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</si>
  <si>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</si>
  <si>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</si>
  <si>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</si>
  <si>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</si>
  <si>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</si>
  <si>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</si>
  <si>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</si>
  <si>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</si>
  <si>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</si>
  <si>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</si>
  <si>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</si>
  <si>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</si>
  <si>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</si>
  <si>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</si>
  <si>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</si>
  <si>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</si>
  <si>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</si>
  <si>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</si>
  <si>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</si>
  <si>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</si>
  <si>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</si>
  <si>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</si>
  <si>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</si>
  <si>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</si>
  <si>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</si>
  <si>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</si>
  <si>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</si>
  <si>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</si>
  <si>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</si>
  <si>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</si>
  <si>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</si>
  <si>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</si>
  <si>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</si>
  <si>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</si>
  <si>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</si>
  <si>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</si>
  <si>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</si>
  <si>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</si>
  <si>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</si>
  <si>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</si>
  <si>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</si>
  <si>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</si>
  <si>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</si>
  <si>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</si>
  <si>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</si>
  <si>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</si>
  <si>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</si>
  <si>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</si>
  <si>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</si>
  <si>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</si>
  <si>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</si>
  <si>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</si>
  <si>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</si>
  <si>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</si>
  <si>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</si>
  <si>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</si>
  <si>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</si>
  <si>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</si>
  <si>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</si>
  <si>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</si>
  <si>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</si>
  <si>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</si>
  <si>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</si>
  <si>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</si>
  <si>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</si>
  <si>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</si>
  <si>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</si>
  <si>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</si>
  <si>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</si>
  <si>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</si>
  <si>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</si>
  <si>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</si>
  <si>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</si>
  <si>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</si>
  <si>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</si>
  <si>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</si>
  <si>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</si>
  <si>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</si>
  <si>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</si>
  <si>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</si>
  <si>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</si>
  <si>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</si>
  <si>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</si>
  <si>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</si>
  <si>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</si>
  <si>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</si>
  <si>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</si>
  <si>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</si>
  <si>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</si>
  <si>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</si>
  <si>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</si>
  <si>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</si>
  <si>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</si>
  <si>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</si>
  <si>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</si>
  <si>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</si>
  <si>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</si>
  <si>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</si>
  <si>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</si>
  <si>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</si>
  <si>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</si>
  <si>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</si>
  <si>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</si>
  <si>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</si>
  <si>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</si>
  <si>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</si>
  <si>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</si>
  <si>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</si>
  <si>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</si>
  <si>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</si>
  <si>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</si>
  <si>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</si>
  <si>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</si>
  <si>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</si>
  <si>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</si>
  <si>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</si>
  <si>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</si>
  <si>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</si>
  <si>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</si>
  <si>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</si>
  <si>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</si>
  <si>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</si>
  <si>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</si>
  <si>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</si>
  <si>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</si>
  <si>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</si>
  <si>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</si>
  <si>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</si>
  <si>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</si>
  <si>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</si>
  <si>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</si>
  <si>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</si>
  <si>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</si>
  <si>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</si>
  <si>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</si>
  <si>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</si>
  <si>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</si>
  <si>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</si>
  <si>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</si>
  <si>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</si>
  <si>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</si>
  <si>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</si>
  <si>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</si>
  <si>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</si>
  <si>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</si>
  <si>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</si>
  <si>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</si>
  <si>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</si>
  <si>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</si>
  <si>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</si>
  <si>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</si>
  <si>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</si>
  <si>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</si>
  <si>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</si>
  <si>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</si>
  <si>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</si>
  <si>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</si>
  <si>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</si>
  <si>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</si>
  <si>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</si>
  <si>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</si>
  <si>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</si>
  <si>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</si>
  <si>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</si>
  <si>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</si>
  <si>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</si>
  <si>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</si>
  <si>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</si>
  <si>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</si>
  <si>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</si>
  <si>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</si>
  <si>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</si>
  <si>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</si>
  <si>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</si>
  <si>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</si>
  <si>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</si>
  <si>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</si>
  <si>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</si>
  <si>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</si>
  <si>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</si>
  <si>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</si>
  <si>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</si>
  <si>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</si>
  <si>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</si>
  <si>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</si>
  <si>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</si>
  <si>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</si>
  <si>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</si>
  <si>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</si>
  <si>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</si>
  <si>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</si>
  <si>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</si>
  <si>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</si>
  <si>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</si>
  <si>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</si>
  <si>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</si>
  <si>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</si>
  <si>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</si>
  <si>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</si>
  <si>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</si>
  <si>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</si>
  <si>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</si>
  <si>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</si>
  <si>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</si>
  <si>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</si>
  <si>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</si>
  <si>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</si>
  <si>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</si>
  <si>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</si>
  <si>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</si>
  <si>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</si>
  <si>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</si>
  <si>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</si>
  <si>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</si>
  <si>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</si>
  <si>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</si>
  <si>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</si>
  <si>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</si>
  <si>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</si>
  <si>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</si>
  <si>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</si>
  <si>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</si>
  <si>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</si>
  <si>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</si>
  <si>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</si>
  <si>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</si>
  <si>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</si>
  <si>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</si>
  <si>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</si>
  <si>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</si>
  <si>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</si>
  <si>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</si>
  <si>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</si>
  <si>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</si>
  <si>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</si>
  <si>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</si>
  <si>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</si>
  <si>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</si>
  <si>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</si>
  <si>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</si>
  <si>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</si>
  <si>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</si>
  <si>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</si>
  <si>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</si>
  <si>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</si>
  <si>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</si>
  <si>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</si>
  <si>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</si>
  <si>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</si>
  <si>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</si>
  <si>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</si>
  <si>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</si>
  <si>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</si>
  <si>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</si>
  <si>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</si>
  <si>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</si>
  <si>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</si>
  <si>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</si>
  <si>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</si>
  <si>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</si>
  <si>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</si>
  <si>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</si>
  <si>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</si>
  <si>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</si>
  <si>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</si>
  <si>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</si>
  <si>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</si>
  <si>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</si>
  <si>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</si>
  <si>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</si>
  <si>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</si>
  <si>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</si>
  <si>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</si>
  <si>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</si>
  <si>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</si>
  <si>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</si>
  <si>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</si>
  <si>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</si>
  <si>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</si>
  <si>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</si>
  <si>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</si>
  <si>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</si>
  <si>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</si>
  <si>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</si>
  <si>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</si>
  <si>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</si>
  <si>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</si>
  <si>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</si>
  <si>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</si>
  <si>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</si>
  <si>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</si>
  <si>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</si>
  <si>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</si>
  <si>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</si>
  <si>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</si>
  <si>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</si>
  <si>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</si>
  <si>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</si>
  <si>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</si>
  <si>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</si>
  <si>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</si>
  <si>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</si>
  <si>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</si>
  <si>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</si>
  <si>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</si>
  <si>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</si>
  <si>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</si>
  <si>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</si>
  <si>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</si>
  <si>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</si>
  <si>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</si>
  <si>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</si>
  <si>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</si>
  <si>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</si>
  <si>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</si>
  <si>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</si>
  <si>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</si>
  <si>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</si>
  <si>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</si>
  <si>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</si>
  <si>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</si>
  <si>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</si>
  <si>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</si>
  <si>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</si>
  <si>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</si>
  <si>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</si>
  <si>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</si>
  <si>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</si>
  <si>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</si>
  <si>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</si>
  <si>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</si>
  <si>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</si>
  <si>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</si>
  <si>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</si>
  <si>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</si>
  <si>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</si>
  <si>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</si>
  <si>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</si>
  <si>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</si>
  <si>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</si>
  <si>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</si>
  <si>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</si>
  <si>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</si>
  <si>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</si>
  <si>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</si>
  <si>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</si>
  <si>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</si>
  <si>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</si>
  <si>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</si>
  <si>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</si>
  <si>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</si>
  <si>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</si>
  <si>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</si>
  <si>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</si>
  <si>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</si>
  <si>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</si>
  <si>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</si>
  <si>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</si>
  <si>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</si>
  <si>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</si>
  <si>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</si>
  <si>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</si>
  <si>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</si>
  <si>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</si>
  <si>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</si>
  <si>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</si>
  <si>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</si>
  <si>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</si>
  <si>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</si>
  <si>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</si>
  <si>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</si>
  <si>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</si>
  <si>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</si>
  <si>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</si>
  <si>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</si>
  <si>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</si>
  <si>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</si>
  <si>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</si>
  <si>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</si>
  <si>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</si>
  <si>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</si>
  <si>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</si>
  <si>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</si>
  <si>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</si>
  <si>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</si>
  <si>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</si>
  <si>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</si>
  <si>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</si>
  <si>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</si>
  <si>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</si>
  <si>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</si>
  <si>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</si>
  <si>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</si>
  <si>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</si>
  <si>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</si>
  <si>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</si>
  <si>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</si>
  <si>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</si>
  <si>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</si>
  <si>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</si>
  <si>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</si>
  <si>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</si>
  <si>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</si>
  <si>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</si>
  <si>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</si>
  <si>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</si>
  <si>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</si>
  <si>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</si>
  <si>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</si>
  <si>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</si>
  <si>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</si>
  <si>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</si>
  <si>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</si>
  <si>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</si>
  <si>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</si>
  <si>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</si>
  <si>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</si>
  <si>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</si>
  <si>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</si>
  <si>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</si>
  <si>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</si>
  <si>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</si>
  <si>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</si>
  <si>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</si>
  <si>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</si>
  <si>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</si>
  <si>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</si>
  <si>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</si>
  <si>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</si>
  <si>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</si>
  <si>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</si>
  <si>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</si>
  <si>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</si>
  <si>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</si>
  <si>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</si>
  <si>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</si>
  <si>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</si>
  <si>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</si>
  <si>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</si>
  <si>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</si>
  <si>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</si>
  <si>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</si>
  <si>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</si>
  <si>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</si>
  <si>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</si>
  <si>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</si>
  <si>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</si>
  <si>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</si>
  <si>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</si>
  <si>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</si>
  <si>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</si>
  <si>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</si>
  <si>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</si>
  <si>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</si>
  <si>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</si>
  <si>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</si>
  <si>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</si>
  <si>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</si>
  <si>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</si>
  <si>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</si>
  <si>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</si>
  <si>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</si>
  <si>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</si>
  <si>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</si>
  <si>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</si>
  <si>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</si>
  <si>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</si>
  <si>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</si>
  <si>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</si>
  <si>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</si>
  <si>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</si>
  <si>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</si>
  <si>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</si>
  <si>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</si>
  <si>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</si>
  <si>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</si>
  <si>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</si>
  <si>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</si>
  <si>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</si>
  <si>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</si>
  <si>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</si>
  <si>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</si>
  <si>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</si>
  <si>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</si>
  <si>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</si>
  <si>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</si>
  <si>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</si>
  <si>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</si>
  <si>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</si>
  <si>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</si>
  <si>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</si>
  <si>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</si>
  <si>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</si>
  <si>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</si>
  <si>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</si>
  <si>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</si>
  <si>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</si>
  <si>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</si>
  <si>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</si>
  <si>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</si>
  <si>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</si>
  <si>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</si>
  <si>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</si>
  <si>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</si>
  <si>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</si>
  <si>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</si>
  <si>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</si>
  <si>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</si>
  <si>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</si>
  <si>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</si>
  <si>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</si>
  <si>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</si>
  <si>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</si>
  <si>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</si>
  <si>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</si>
  <si>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</si>
  <si>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</si>
  <si>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</si>
  <si>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</si>
  <si>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</si>
  <si>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</si>
  <si>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</si>
  <si>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</si>
  <si>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</si>
  <si>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</si>
  <si>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</si>
  <si>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</si>
  <si>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</si>
  <si>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</si>
  <si>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</si>
  <si>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</si>
  <si>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</si>
  <si>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</si>
  <si>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</si>
  <si>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</si>
  <si>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</si>
  <si>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</si>
  <si>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</si>
  <si>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</si>
  <si>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</si>
  <si>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</si>
  <si>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</si>
  <si>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</si>
  <si>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</si>
  <si>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</si>
  <si>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</si>
  <si>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</si>
  <si>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</si>
  <si>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</si>
  <si>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</si>
  <si>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</si>
  <si>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</si>
  <si>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</si>
  <si>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</si>
  <si>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</si>
  <si>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</si>
  <si>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</si>
  <si>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</si>
  <si>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</si>
  <si>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</si>
  <si>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</si>
  <si>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</si>
  <si>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</si>
  <si>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</si>
  <si>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</si>
  <si>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</si>
  <si>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</si>
  <si>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</si>
  <si>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</si>
  <si>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</si>
  <si>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</si>
  <si>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</si>
  <si>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</si>
  <si>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</si>
  <si>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</si>
  <si>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</si>
  <si>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</si>
  <si>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</si>
  <si>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</si>
  <si>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</si>
  <si>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</si>
  <si>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</si>
  <si>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</si>
  <si>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</si>
  <si>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</si>
  <si>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</si>
  <si>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</si>
  <si>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</si>
  <si>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</si>
  <si>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</si>
  <si>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</si>
  <si>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</si>
  <si>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</si>
  <si>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</si>
  <si>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</si>
  <si>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</si>
  <si>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</si>
  <si>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</si>
  <si>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</si>
  <si>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</si>
  <si>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</si>
  <si>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</si>
  <si>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</si>
  <si>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</si>
  <si>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</si>
  <si>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</si>
  <si>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</si>
  <si>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</si>
  <si>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</si>
  <si>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</si>
  <si>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</si>
  <si>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</si>
  <si>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</si>
  <si>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</si>
  <si>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</si>
  <si>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</si>
  <si>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</si>
  <si>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</si>
  <si>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</si>
  <si>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</si>
  <si>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</si>
  <si>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</si>
  <si>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</si>
  <si>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</si>
  <si>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</si>
  <si>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</si>
  <si>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</si>
  <si>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</si>
  <si>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</si>
  <si>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</si>
  <si>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</si>
  <si>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</si>
  <si>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</si>
  <si>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</si>
  <si>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</si>
  <si>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</si>
  <si>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</si>
  <si>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</si>
  <si>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</si>
  <si>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</si>
  <si>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</si>
  <si>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</si>
  <si>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</si>
  <si>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</si>
  <si>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</si>
  <si>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</si>
  <si>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</si>
  <si>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</si>
  <si>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</si>
  <si>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</si>
  <si>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</si>
  <si>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</si>
  <si>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</si>
  <si>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</si>
  <si>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</si>
  <si>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</si>
  <si>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</si>
  <si>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</si>
  <si>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</si>
  <si>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</si>
  <si>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</si>
  <si>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</si>
  <si>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</si>
  <si>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</si>
  <si>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</si>
  <si>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</si>
  <si>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</si>
  <si>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</si>
  <si>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</si>
  <si>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</si>
  <si>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</si>
  <si>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</si>
  <si>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</si>
  <si>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</si>
  <si>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</si>
  <si>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</si>
  <si>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</si>
  <si>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</si>
  <si>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</si>
  <si>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</si>
  <si>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</si>
  <si>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</si>
  <si>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</si>
  <si>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</si>
  <si>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</si>
  <si>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</si>
  <si>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</si>
  <si>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</si>
  <si>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</si>
  <si>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</si>
  <si>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</si>
  <si>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</si>
  <si>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</si>
  <si>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</si>
  <si>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</si>
  <si>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</si>
  <si>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</si>
  <si>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</si>
  <si>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</si>
  <si>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</si>
  <si>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</si>
  <si>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</si>
  <si>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</si>
  <si>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</si>
  <si>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</si>
  <si>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</si>
  <si>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</si>
  <si>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</si>
  <si>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</si>
  <si>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</si>
  <si>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</si>
  <si>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</si>
  <si>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</si>
  <si>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</si>
  <si>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</si>
  <si>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</si>
  <si>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</si>
  <si>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</si>
  <si>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</si>
  <si>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</si>
  <si>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</si>
  <si>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</si>
  <si>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</si>
  <si>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</si>
  <si>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</si>
  <si>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</si>
  <si>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</si>
  <si>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</si>
  <si>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</si>
  <si>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</si>
  <si>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</si>
  <si>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</si>
  <si>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</si>
  <si>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</si>
  <si>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</si>
  <si>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</si>
  <si>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</si>
  <si>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</si>
  <si>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</si>
  <si>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</si>
  <si>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</si>
  <si>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</si>
  <si>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</si>
  <si>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</si>
  <si>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</si>
  <si>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</si>
  <si>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</si>
  <si>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</si>
  <si>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</si>
  <si>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</si>
  <si>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</si>
  <si>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</si>
  <si>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</si>
  <si>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</si>
  <si>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</si>
  <si>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</si>
  <si>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</si>
  <si>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</si>
  <si>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</si>
  <si>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</si>
  <si>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</si>
  <si>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</si>
  <si>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</si>
  <si>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</si>
  <si>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</si>
  <si>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</si>
  <si>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</si>
  <si>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</si>
  <si>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</si>
  <si>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</si>
  <si>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</si>
  <si>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</si>
  <si>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</si>
  <si>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</si>
  <si>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</si>
  <si>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</si>
  <si>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</si>
  <si>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</si>
  <si>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</si>
  <si>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</si>
  <si>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</si>
  <si>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</si>
  <si>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</si>
  <si>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</si>
  <si>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</si>
  <si>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</si>
  <si>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</si>
  <si>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</si>
  <si>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</si>
  <si>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</si>
  <si>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</si>
  <si>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</si>
  <si>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</si>
  <si>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</si>
  <si>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</si>
  <si>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</si>
  <si>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</si>
  <si>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</si>
  <si>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</si>
  <si>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</si>
  <si>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</si>
  <si>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</si>
  <si>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</si>
  <si>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</si>
  <si>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</si>
  <si>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</si>
  <si>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</si>
  <si>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</si>
  <si>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</si>
  <si>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</si>
  <si>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</si>
  <si>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</si>
  <si>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</si>
  <si>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</si>
  <si>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</si>
  <si>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</si>
  <si>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</si>
  <si>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</si>
  <si>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</si>
  <si>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</si>
  <si>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</si>
  <si>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</si>
  <si>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</si>
  <si>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</si>
  <si>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</si>
  <si>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</si>
  <si>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</si>
  <si>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</si>
  <si>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</si>
  <si>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</si>
  <si>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</si>
  <si>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</si>
  <si>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</si>
  <si>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</si>
  <si>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</si>
  <si>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</si>
  <si>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</si>
  <si>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</si>
  <si>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</si>
  <si>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</si>
  <si>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</si>
  <si>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</si>
  <si>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</si>
  <si>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</si>
  <si>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</si>
  <si>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</si>
  <si>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</si>
  <si>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</si>
  <si>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</si>
  <si>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</si>
  <si>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</si>
  <si>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</si>
  <si>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</si>
  <si>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</si>
  <si>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</si>
  <si>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</si>
  <si>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</si>
  <si>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</si>
  <si>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</si>
  <si>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</si>
  <si>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</si>
  <si>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</si>
  <si>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</si>
  <si>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</si>
  <si>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</si>
  <si>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</si>
  <si>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</si>
  <si>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</si>
  <si>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</si>
  <si>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</si>
  <si>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</si>
  <si>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</si>
  <si>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</si>
  <si>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</si>
  <si>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</si>
  <si>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</si>
  <si>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</si>
  <si>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</si>
  <si>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</si>
  <si>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</si>
  <si>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</si>
  <si>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</si>
  <si>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</si>
  <si>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</si>
  <si>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</si>
  <si>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</si>
  <si>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</si>
  <si>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</si>
  <si>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</si>
  <si>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</si>
  <si>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</si>
  <si>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</si>
  <si>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</si>
  <si>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</si>
  <si>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</si>
  <si>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</si>
  <si>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</si>
  <si>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</si>
  <si>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</si>
  <si>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</si>
  <si>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</si>
  <si>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</si>
  <si>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</si>
  <si>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</si>
  <si>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</si>
  <si>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</si>
  <si>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</si>
  <si>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</si>
  <si>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</si>
  <si>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</si>
  <si>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</si>
  <si>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</si>
  <si>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</si>
  <si>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</si>
  <si>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</si>
  <si>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</si>
  <si>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</si>
  <si>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</si>
  <si>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</si>
  <si>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</si>
  <si>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</si>
  <si>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</si>
  <si>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</si>
  <si>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</si>
  <si>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</si>
  <si>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</si>
  <si>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</si>
  <si>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</si>
  <si>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</si>
  <si>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</si>
  <si>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</si>
  <si>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</si>
  <si>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</si>
  <si>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</si>
  <si>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</si>
  <si>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</si>
  <si>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</si>
  <si>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</si>
  <si>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</si>
  <si>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</si>
  <si>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</si>
  <si>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</si>
  <si>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</si>
  <si>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</si>
  <si>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</si>
  <si>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</si>
  <si>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</si>
  <si>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</si>
  <si>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</si>
  <si>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</si>
  <si>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</si>
  <si>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</si>
  <si>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</si>
  <si>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</si>
  <si>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</si>
  <si>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</si>
  <si>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</si>
  <si>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</si>
  <si>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</si>
  <si>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</si>
  <si>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</si>
  <si>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</si>
  <si>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</si>
  <si>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</si>
  <si>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</si>
  <si>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</si>
  <si>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</si>
  <si>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</si>
  <si>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</si>
  <si>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</si>
  <si>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</si>
  <si>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</si>
  <si>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</si>
  <si>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</si>
  <si>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</si>
  <si>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</si>
  <si>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</si>
  <si>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</si>
  <si>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</si>
  <si>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</si>
  <si>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</si>
  <si>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</si>
  <si>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</si>
  <si>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</si>
  <si>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</si>
  <si>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</si>
  <si>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</si>
  <si>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</si>
  <si>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</si>
  <si>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</si>
  <si>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</si>
  <si>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</si>
  <si>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</si>
  <si>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</si>
  <si>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</si>
  <si>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</si>
  <si>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</si>
  <si>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</si>
  <si>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</si>
  <si>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</si>
  <si>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</si>
  <si>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</si>
  <si>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</si>
  <si>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</si>
  <si>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</si>
  <si>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</si>
  <si>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</si>
  <si>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</si>
  <si>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</si>
  <si>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</si>
  <si>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</si>
  <si>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</si>
  <si>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</si>
  <si>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</si>
  <si>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</si>
  <si>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</si>
  <si>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</si>
  <si>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</si>
  <si>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</si>
  <si>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</si>
  <si>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</si>
  <si>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</si>
  <si>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</si>
  <si>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</si>
  <si>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</si>
  <si>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</si>
  <si>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</si>
  <si>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</si>
  <si>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</si>
  <si>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</si>
  <si>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</si>
  <si>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</si>
  <si>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</si>
  <si>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</si>
  <si>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</si>
  <si>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</si>
  <si>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</si>
  <si>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</si>
  <si>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</si>
  <si>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</si>
  <si>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</si>
  <si>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</si>
  <si>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</si>
  <si>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</si>
  <si>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</si>
  <si>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</si>
  <si>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</si>
  <si>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</si>
  <si>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</si>
  <si>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</si>
  <si>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</si>
  <si>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</si>
  <si>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</si>
  <si>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</si>
  <si>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</si>
  <si>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</si>
  <si>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</si>
  <si>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</si>
  <si>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</si>
  <si>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</si>
  <si>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</si>
  <si>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</si>
  <si>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</si>
  <si>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</si>
  <si>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</si>
  <si>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</si>
  <si>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</si>
  <si>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</si>
  <si>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</si>
  <si>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</si>
  <si>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</si>
  <si>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</si>
  <si>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</si>
  <si>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</si>
  <si>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</si>
  <si>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</si>
  <si>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</si>
  <si>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</si>
  <si>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</si>
  <si>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</si>
  <si>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</si>
  <si>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</si>
  <si>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</si>
  <si>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</si>
  <si>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</si>
  <si>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</si>
  <si>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</si>
  <si>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</si>
  <si>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</si>
  <si>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</si>
  <si>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</si>
  <si>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</si>
  <si>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</si>
  <si>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</si>
  <si>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</si>
  <si>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</si>
  <si>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</si>
  <si>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</si>
  <si>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</si>
  <si>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</si>
  <si>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</si>
  <si>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</si>
  <si>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</si>
  <si>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</si>
  <si>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</si>
  <si>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</si>
  <si>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</si>
  <si>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</si>
  <si>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</si>
  <si>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</si>
  <si>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</si>
  <si>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</si>
  <si>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</si>
  <si>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</si>
  <si>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</si>
  <si>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</si>
  <si>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</si>
  <si>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</si>
  <si>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</si>
  <si>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</si>
  <si>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</si>
  <si>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</si>
  <si>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</si>
  <si>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</si>
  <si>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</si>
  <si>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</si>
  <si>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</si>
  <si>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</si>
  <si>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</si>
  <si>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</si>
  <si>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</si>
  <si>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</si>
  <si>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</si>
  <si>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</si>
  <si>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</si>
  <si>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</si>
  <si>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</si>
  <si>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</si>
  <si>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</si>
  <si>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</si>
  <si>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</si>
  <si>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</si>
  <si>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</si>
  <si>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</si>
  <si>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</si>
  <si>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</si>
  <si>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</si>
  <si>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</si>
  <si>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</si>
  <si>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</si>
  <si>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</si>
  <si>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</si>
  <si>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</si>
  <si>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</si>
  <si>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</si>
  <si>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</si>
  <si>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</si>
  <si>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</si>
  <si>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</si>
  <si>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</si>
  <si>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</si>
  <si>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</si>
  <si>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</si>
  <si>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</si>
  <si>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</si>
  <si>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</si>
  <si>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</si>
  <si>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</si>
  <si>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</si>
  <si>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</si>
  <si>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</si>
  <si>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</si>
  <si>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</si>
  <si>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</si>
  <si>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</si>
  <si>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</si>
  <si>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</si>
  <si>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</si>
  <si>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</si>
  <si>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</si>
  <si>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</si>
  <si>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</si>
  <si>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</si>
  <si>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</si>
  <si>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</si>
  <si>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</si>
  <si>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</si>
  <si>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</si>
  <si>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</si>
  <si>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</si>
  <si>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</si>
  <si>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</si>
  <si>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</si>
  <si>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</si>
  <si>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</si>
  <si>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</si>
  <si>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</si>
  <si>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</si>
  <si>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</si>
  <si>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</si>
  <si>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</si>
  <si>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</si>
  <si>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</si>
  <si>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</si>
  <si>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</si>
  <si>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</si>
  <si>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</si>
  <si>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</si>
  <si>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</si>
  <si>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</si>
  <si>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</si>
  <si>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</si>
  <si>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</si>
  <si>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</si>
  <si>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</si>
  <si>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</si>
  <si>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</si>
  <si>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</si>
  <si>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</si>
  <si>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</si>
  <si>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</si>
  <si>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</si>
  <si>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</si>
  <si>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</si>
  <si>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</si>
  <si>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</si>
  <si>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</si>
  <si>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</si>
  <si>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</si>
  <si>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</si>
  <si>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</si>
  <si>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</si>
  <si>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</si>
  <si>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</si>
  <si>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</si>
  <si>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</si>
  <si>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</si>
  <si>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</si>
  <si>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</si>
  <si>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</si>
  <si>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</si>
  <si>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</si>
  <si>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</si>
  <si>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</si>
  <si>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</si>
  <si>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</si>
  <si>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</si>
  <si>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</si>
  <si>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</si>
  <si>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</si>
  <si>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</si>
  <si>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</si>
  <si>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</si>
  <si>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</si>
  <si>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</si>
  <si>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</si>
  <si>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</si>
  <si>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</si>
  <si>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</si>
  <si>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</si>
  <si>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</si>
  <si>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</si>
  <si>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</si>
  <si>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</si>
  <si>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</si>
  <si>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</si>
  <si>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</si>
  <si>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</si>
  <si>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</si>
  <si>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</si>
  <si>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</si>
  <si>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</si>
  <si>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</si>
  <si>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</si>
  <si>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</si>
  <si>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</si>
  <si>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</si>
  <si>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</si>
  <si>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</si>
  <si>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</si>
  <si>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</si>
  <si>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</si>
  <si>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</si>
  <si>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</si>
  <si>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</si>
  <si>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</si>
  <si>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</si>
  <si>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</si>
  <si>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</si>
  <si>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</si>
  <si>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</si>
  <si>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</si>
  <si>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</si>
  <si>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</si>
  <si>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</si>
  <si>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</si>
  <si>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</si>
  <si>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</si>
  <si>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</si>
  <si>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</si>
  <si>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</si>
  <si>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</si>
  <si>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</si>
  <si>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</si>
  <si>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</si>
  <si>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</si>
  <si>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</si>
  <si>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</si>
  <si>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</si>
  <si>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</si>
  <si>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</si>
  <si>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</si>
  <si>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</si>
  <si>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</si>
  <si>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</si>
  <si>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</si>
  <si>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</si>
  <si>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</si>
  <si>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</si>
  <si>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</si>
  <si>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</si>
  <si>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</si>
  <si>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</si>
  <si>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</si>
  <si>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</si>
  <si>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</si>
  <si>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</si>
  <si>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</si>
  <si>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</si>
  <si>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</si>
  <si>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</si>
  <si>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</si>
  <si>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</si>
  <si>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</si>
  <si>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</si>
  <si>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</si>
  <si>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</si>
  <si>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</si>
  <si>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</si>
  <si>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</si>
  <si>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</si>
  <si>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</si>
  <si>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</si>
  <si>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</si>
  <si>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</si>
  <si>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</si>
  <si>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</si>
  <si>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</si>
  <si>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</si>
  <si>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</si>
  <si>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</si>
  <si>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</si>
  <si>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</si>
  <si>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</si>
  <si>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</si>
  <si>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</si>
  <si>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</si>
  <si>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</si>
  <si>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</si>
  <si>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</si>
  <si>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</si>
  <si>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</si>
  <si>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</si>
  <si>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</si>
  <si>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</si>
  <si>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</si>
  <si>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</si>
  <si>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</si>
  <si>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</si>
  <si>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</si>
  <si>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</si>
  <si>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</si>
  <si>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</si>
  <si>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</si>
  <si>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</si>
  <si>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</si>
  <si>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</si>
  <si>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</si>
  <si>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</si>
  <si>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</si>
  <si>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</si>
  <si>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</si>
  <si>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</si>
  <si>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</si>
  <si>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</si>
  <si>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</si>
  <si>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</si>
  <si>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</si>
  <si>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</si>
  <si>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</si>
  <si>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</si>
  <si>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</si>
  <si>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</si>
  <si>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</si>
  <si>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</si>
  <si>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</si>
  <si>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</si>
  <si>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</si>
  <si>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</si>
  <si>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</si>
  <si>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</si>
  <si>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</si>
  <si>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</si>
  <si>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</si>
  <si>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</si>
  <si>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</si>
  <si>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</si>
  <si>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</si>
  <si>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</si>
  <si>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</si>
  <si>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</si>
  <si>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</si>
  <si>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</si>
  <si>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</si>
  <si>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</si>
  <si>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</si>
  <si>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</si>
  <si>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</si>
  <si>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</si>
  <si>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</si>
  <si>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</si>
  <si>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</si>
  <si>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</si>
  <si>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</si>
  <si>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</si>
  <si>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</si>
  <si>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</si>
  <si>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</si>
  <si>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</si>
  <si>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</si>
  <si>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</si>
  <si>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</si>
  <si>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</si>
  <si>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</si>
  <si>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</si>
  <si>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</si>
  <si>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</si>
  <si>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</si>
  <si>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</si>
  <si>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</si>
  <si>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</si>
  <si>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</si>
  <si>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</si>
  <si>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</si>
  <si>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</si>
  <si>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</si>
  <si>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</si>
  <si>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</si>
  <si>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</si>
  <si>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</si>
  <si>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</si>
  <si>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</si>
  <si>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</si>
  <si>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</si>
  <si>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</si>
  <si>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</si>
  <si>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</si>
  <si>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</si>
  <si>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</si>
  <si>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</si>
  <si>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</si>
  <si>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</si>
  <si>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</si>
  <si>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</si>
  <si>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</si>
  <si>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</si>
  <si>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</si>
  <si>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</si>
  <si>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</si>
  <si>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</si>
  <si>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</si>
  <si>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</si>
  <si>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</si>
  <si>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</si>
  <si>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</si>
  <si>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</si>
  <si>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</si>
  <si>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</si>
  <si>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</si>
  <si>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</si>
  <si>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</si>
  <si>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</si>
  <si>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</si>
  <si>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</si>
  <si>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</si>
  <si>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</si>
  <si>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</si>
  <si>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</si>
  <si>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</si>
  <si>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</si>
  <si>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</si>
  <si>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</si>
  <si>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</si>
  <si>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</si>
  <si>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</si>
  <si>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</si>
  <si>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</si>
  <si>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</si>
  <si>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</si>
  <si>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</si>
  <si>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</si>
  <si>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</si>
  <si>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</si>
  <si>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</si>
  <si>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</si>
  <si>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</si>
  <si>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</si>
  <si>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</si>
  <si>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</si>
  <si>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</si>
  <si>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</si>
  <si>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</si>
  <si>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</si>
  <si>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</si>
  <si>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</si>
  <si>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</si>
  <si>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</si>
  <si>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</si>
  <si>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</si>
  <si>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</si>
  <si>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</si>
  <si>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</si>
  <si>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</si>
  <si>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</si>
  <si>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 xml:space="preserve">EM team at site </t>
  </si>
  <si>
    <t>PCM-20251115-00001819</t>
  </si>
  <si>
    <t>will check after MHL0123 //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</si>
</sst>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313.73974606481352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45976.68817199074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45976.68817199074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45976.68817199074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45976.68817199074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45976.68817199074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45976.68817199074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45976.68817199074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45976.68817199074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45976.68817199074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45976.68817199074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45976.68817199074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45976.68817199074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45976.68817199074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45976.68817199074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45976.68817199074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45976.68817199074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45976.68817199074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45976.68817199074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45976.68817199074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45976.68817199074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45976.68817199074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45976.68817199074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45976.68817199074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45976.68817199074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45976.68817199074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45976.68817199074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45976.68817199074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45976.68817199074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45976.68817199074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45976.68817199074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45976.68817199074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45976.68817199074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45976.68817199074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45976.68817199074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45976.68817199074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45976.68817199074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45976.68817199074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45976.68817199074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45976.68817199074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45976.68817199074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45976.68817199074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45976.68817199074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45976.68817199074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45976.68817199074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45976.68817199074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45976.68817199074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45976.68817199074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45976.68817199074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45976.68817199074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45976.68817199074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45976.68817199074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45976.68817199074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45976.68817199074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45976.68817199074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45976.68817199074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45976.68817199074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45976.68817199074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45976.68817199074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45976.68817199074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45976.68817199074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45976.68817199074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45976.68817199074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45976.68817199074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45976.68817199074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45976.68817199074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45976.68817199074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45976.68817199074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45976.68817199074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45976.68817199074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45976.68817199074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45976.68817199074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45976.68817199074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45976.68817199074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45976.68817199074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45976.68817199074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45976.68817199074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45976.68817199074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45976.68817199074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45976.68817199074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45976.68817199074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45976.68817199074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45976.68817199074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45976.68817199074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45976.68817199074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45976.68817199074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45976.68817199074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151.68833402777818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0.25182939814840211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11945</v>
      </c>
      <c r="E5" s="103" t="s">
        <v>39100</v>
      </c>
      <c r="F5" s="104">
        <v>45976.661874999998</v>
      </c>
      <c r="G5" s="105">
        <f ca="1">IFERROR(NOW()-F5,"-")</f>
        <v>2.6296990741684567E-2</v>
      </c>
      <c r="H5" s="156" t="s">
        <v>39109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45976.68817199074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45976.68817199074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45976.68817199074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45976.68817199074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45976.68817199074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45976.68817199074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45976.68817199074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45976.68817199074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45976.68817199074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45976.68817199074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45976.68817199074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45976.68817199074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45976.68817199074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45976.68817199074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45976.68817199074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45976.68817199074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45976.68817199074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45976.68817199074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45976.68817199074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45976.68817199074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45976.68817199074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45976.68817199074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45976.68817199074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45976.68817199074</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45976.68817199074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45976.68817199074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45976.68817199074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45976.68817199074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45976.68817199074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45976.68817199074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45976.68817199074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45976.68817199074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45976.68817199074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45976.68817199074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45976.68817199074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45976.68817199074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45976.68817199074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45976.68817199074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45976.68817199074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45976.68817199074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45976.68817199074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45976.68817199074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45976.68817199074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45976.68817199074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45976.68817199074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45976.68817199074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45976.68817199074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45976.68817199074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45976.68817199074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45976.68817199074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45976.68817199074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45976.68817199074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45976.68817199074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45976.68817199074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45976.68817199074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45976.68817199074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45976.68817199074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45976.68817199074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45976.68817199074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45976.68817199074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45976.68817199074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45976.68817199074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45976.68817199074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45976.68817199074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45976.68817199074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45976.68817199074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45976.68817199074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45976.68817199074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45976.68817199074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45976.68817199074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45976.68817199074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45976.68817199074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45976.68817199074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45976.68817199074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45976.68817199074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45976.68817199074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45976.68817199074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45976.68817199074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45976.68817199074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45976.68817199074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45976.68817199074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45976.68817199074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45976.68817199074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45976.68817199074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45976.68817199074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45976.68817199074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45976.68817199074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45976.68817199074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45976.68817199074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45976.68817199074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45976.68817199074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45976.68817199074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45976.68817199074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45976.68817199074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45976.68817199074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45976.68817199074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45976.68817199074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45976.68817199074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45976.68817199074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45976.68817199074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45976.68817199074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45976.68817199074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45976.68817199074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45976.68817199074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45976.68817199074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45976.68817199074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45976.68817199074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45976.68817199074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45976.68817199074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45976.68817199074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45976.68817199074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45976.68817199074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45976.68817199074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45976.68817199074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45976.68817199074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45976.68817199074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45976.68817199074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45976.68817199074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45976.68817199074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45976.68817199074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45976.68817199074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45976.68817199074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45976.68817199074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45976.68817199074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45976.68817199074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45976.68817199074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45976.68817199074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45976.68817199074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45976.68817199074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45976.68817199074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45976.68817199074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45976.68817199074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45976.68817199074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45976.68817199074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45976.68817199074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45976.68817199074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45976.68817199074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45976.68817199074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45976.68817199074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45976.68817199074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45976.68817199074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45976.68817199074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45976.68817199074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45976.68817199074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45976.68817199074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45976.68817199074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45976.68817199074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45976.68817199074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45976.68817199074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45976.68817199074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45976.68817199074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45976.68817199074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45976.68817199074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45976.68817199074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45976.68817199074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45976.68817199074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45976.68817199074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45976.68817199074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45976.68817199074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45976.68817199074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45976.68817199074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45976.68817199074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45976.68817199074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45976.68817199074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45976.68817199074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45976.68817199074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45976.68817199074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45976.68817199074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45976.68817199074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45976.68817199074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45976.68817199074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45976.68817199074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45976.68817199074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45976.68817199074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45976.68817199074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45976.68817199074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45976.68817199074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45976.68817199074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45976.68817199074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45976.68817199074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45976.68817199074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45976.68817199074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45976.68817199074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45976.68817199074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45976.68817199074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45976.68817199074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45976.68817199074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45976.68817199074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45976.68817199074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45976.68817199074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45976.68817199074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45976.68817199074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45976.68817199074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45976.68817199074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45976.68817199074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45976.68817199074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45976.68817199074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45976.68817199074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45976.68817199074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45976.68817199074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45976.68817199074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45976.68817199074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45976.68817199074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45976.68817199074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45976.68817199074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45976.68817199074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45976.68817199074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45976.68817199074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45976.68817199074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45976.68817199074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45976.68817199074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45976.68817199074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45976.68817199074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45976.68817199074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45976.68817199074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45976.68817199074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45976.68817199074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45976.68817199074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45976.68817199074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45976.68817199074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45976.68817199074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45976.68817199074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45976.68817199074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45976.68817199074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45976.68817199074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45976.68817199074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45976.68817199074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45976.68817199074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45976.68817199074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45976.68817199074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45976.68817199074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45976.68817199074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45976.68817199074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45976.68817199074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45976.68817199074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45976.68817199074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45976.68817199074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45976.68817199074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45976.68817199074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45976.68817199074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45976.68817199074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45976.68817199074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45976.68817199074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45976.68817199074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45976.68817199074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45976.68817199074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45976.68817199074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45976.68817199074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45976.68817199074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45976.68817199074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45976.68817199074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45976.68817199074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45976.68817199074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45976.68817199074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45976.68817199074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45976.68817199074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45976.68817199074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45976.68817199074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45976.68817199074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45976.68817199074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45976.68817199074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45976.68817199074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45976.68817199074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45976.68817199074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45976.68817199074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45976.68817199074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45976.68817199074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45976.68817199074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45976.68817199074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45976.68817199074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45976.68817199074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45976.68817199074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45976.68817199074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45976.68817199074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45976.68817199074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45976.68817199074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45976.68817199074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45976.68817199074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45976.68817199074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45976.68817199074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45976.68817199074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45976.68817199074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45976.68817199074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45976.68817199074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45976.68817199074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45976.68817199074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45976.68817199074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45976.68817199074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45976.68817199074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45976.68817199074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45976.68817199074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45976.68817199074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45976.68817199074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45976.68817199074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45976.68817199074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45976.68817199074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45976.68817199074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45976.68817199074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45976.68817199074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45976.68817199074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45976.68817199074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45976.68817199074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45976.68817199074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45976.68817199074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45976.68817199074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45976.68817199074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45976.68817199074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45976.68817199074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45976.68817199074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45976.68817199074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45976.68817199074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45976.68817199074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45976.68817199074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45976.68817199074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45976.68817199074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45976.68817199074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45976.68817199074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45976.68817199074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45976.68817199074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45976.68817199074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45976.68817199074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45976.68817199074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45976.68817199074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45976.68817199074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45976.68817199074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45976.68817199074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45976.68817199074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45976.68817199074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45976.68817199074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45976.68817199074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45976.68817199074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45976.68817199074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45976.68817199074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45976.68817199074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45976.68817199074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45976.68817199074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45976.68817199074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45976.68817199074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45976.68817199074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45976.68817199074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45976.68817199074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45976.68817199074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45976.68817199074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45976.68817199074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45976.68817199074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45976.68817199074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45976.68817199074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45976.68817199074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45976.68817199074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45976.68817199074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45976.68817199074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45976.68817199074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45976.68817199074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45976.68817199074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45976.68817199074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45976.68817199074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45976.68817199074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45976.68817199074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45976.68817199074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45976.68817199074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45976.68817199074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45976.68817199074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45976.68817199074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45976.68817199074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45976.68817199074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45976.68817199074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45976.68817199074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45976.68817199074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45976.68817199074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45976.68817199074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45976.68817199074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45976.68817199074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45976.68817199074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45976.68817199074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45976.68817199074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45976.68817199074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45976.68817199074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45976.68817199074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45976.68817199074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45976.68817199074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45976.68817199074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45976.68817199074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45976.68817199074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45976.68817199074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45976.68817199074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45976.68817199074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45976.68817199074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45976.68817199074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45976.68817199074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45976.68817199074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45976.68817199074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45976.68817199074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45976.68817199074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45976.68817199074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45976.68817199074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45976.68817199074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45976.68817199074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45976.68817199074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45976.68817199074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45976.68817199074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45976.68817199074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45976.68817199074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45976.68817199074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45976.68817199074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45976.68817199074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45976.68817199074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45976.68817199074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45976.68817199074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45976.68817199074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45976.68817199074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45976.68817199074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45976.68817199074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45976.68817199074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45976.68817199074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45976.68817199074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45976.68817199074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45976.68817199074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45976.68817199074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45976.68817199074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45976.68817199074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45976.68817199074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45976.68817199074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45976.68817199074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45976.68817199074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45976.68817199074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45976.68817199074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45976.68817199074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45976.68817199074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45976.68817199074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45976.68817199074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45976.68817199074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45976.68817199074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45976.68817199074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45976.68817199074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45976.68817199074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45976.68817199074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45976.68817199074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45976.68817199074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45976.68817199074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45976.68817199074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45976.68817199074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45976.68817199074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45976.68817199074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45976.68817199074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45976.68817199074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45976.68817199074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45976.68817199074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45976.68817199074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45976.68817199074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45976.68817199074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45976.68817199074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45976.68817199074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45976.68817199074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45976.68817199074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45976.68817199074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45976.68817199074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45976.68817199074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45976.68817199074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45976.68817199074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45976.68817199074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45976.68817199074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45976.68817199074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45976.68817199074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45976.68817199074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45976.68817199074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45976.68817199074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45976.68817199074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45976.68817199074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45976.68817199074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45976.68817199074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45976.68817199074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45976.68817199074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45976.68817199074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45976.68817199074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45976.68817199074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45976.68817199074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45976.68817199074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45976.68817199074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45976.68817199074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45976.68817199074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45976.68817199074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45976.68817199074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45976.68817199074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45976.68817199074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45976.68817199074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45976.68817199074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45976.68817199074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45976.68817199074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45976.68817199074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45976.68817199074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45976.68817199074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45976.68817199074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45976.68817199074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45976.68817199074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45976.68817199074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45976.68817199074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45976.68817199074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45976.68817199074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45976.68817199074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45976.68817199074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45976.68817199074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45976.68817199074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45976.68817199074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45976.68817199074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45976.68817199074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45976.68817199074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45976.68817199074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45976.68817199074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45976.68817199074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45976.68817199074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45976.68817199074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45976.68817199074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45976.68817199074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45976.68817199074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45976.68817199074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45976.68817199074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45976.68817199074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45976.68817199074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45976.68817199074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45976.68817199074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45976.68817199074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45976.68817199074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45976.68817199074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45976.68817199074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45976.68817199074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45976.68817199074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45976.68817199074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45976.68817199074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45976.68817199074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45976.68817199074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45976.68817199074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45976.68817199074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45976.68817199074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45976.68817199074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45976.68817199074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45976.68817199074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45976.68817199074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45976.68817199074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45976.68817199074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45976.68817199074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45976.68817199074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45976.68817199074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45976.68817199074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45976.68817199074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45976.68817199074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45976.68817199074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45976.68817199074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45976.68817199074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45976.68817199074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45976.68817199074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45976.68817199074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45976.68817199074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45976.68817199074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45976.68817199074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45976.68817199074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45976.68817199074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45976.68817199074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45976.68817199074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45976.68817199074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45976.68817199074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45976.68817199074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45976.68817199074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45976.68817199074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45976.68817199074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45976.68817199074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45976.68817199074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45976.68817199074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45976.68817199074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45976.68817199074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45976.68817199074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45976.68817199074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45976.68817199074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45976.68817199074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45976.68817199074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45976.68817199074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45976.68817199074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45976.68817199074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45976.68817199074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45976.68817199074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45976.68817199074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45976.68817199074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45976.68817199074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45976.68817199074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45976.68817199074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45976.68817199074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45976.68817199074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45976.68817199074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45976.68817199074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45976.68817199074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45976.68817199074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45976.68817199074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45976.68817199074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45976.68817199074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45976.68817199074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45976.68817199074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45976.68817199074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45976.68817199074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45976.68817199074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45976.68817199074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45976.68817199074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45976.68817199074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45976.68817199074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45976.68817199074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45976.68817199074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45976.68817199074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45976.68817199074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45976.68817199074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45976.68817199074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45976.68817199074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45976.68817199074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45976.68817199074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45976.68817199074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45976.68817199074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45976.68817199074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45976.68817199074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45976.68817199074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45976.68817199074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45976.68817199074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45976.68817199074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45976.68817199074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45976.68817199074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45976.68817199074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45976.68817199074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45976.68817199074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45976.68817199074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45976.68817199074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45976.68817199074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45976.68817199074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45976.68817199074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45976.68817199074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45976.68817199074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45976.68817199074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45976.68817199074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45976.68817199074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45976.68817199074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45976.68817199074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45976.68817199074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45976.68817199074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45976.68817199074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45976.68817199074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45976.68817199074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45976.68817199074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45976.68817199074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45976.68817199074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45976.68817199074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45976.68817199074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45976.68817199074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45976.68817199074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45976.68817199074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45976.68817199074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45976.68817199074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45976.68817199074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45976.68817199074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45976.68817199074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45976.68817199074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45976.68817199074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45976.68817199074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45976.68817199074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45976.68817199074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45976.68817199074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45976.68817199074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45976.68817199074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45976.68817199074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45976.68817199074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45976.68817199074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45976.68817199074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45976.68817199074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45976.68817199074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45976.68817199074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45976.68817199074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45976.68817199074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45976.68817199074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45976.68817199074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45976.68817199074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45976.68817199074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45976.68817199074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45976.68817199074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45976.68817199074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45976.68817199074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45976.68817199074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45976.68817199074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45976.68817199074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45976.68817199074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45976.68817199074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45976.68817199074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45976.68817199074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45976.68817199074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45976.68817199074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45976.68817199074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45976.68817199074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45976.68817199074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45976.68817199074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45976.68817199074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45976.68817199074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45976.68817199074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45976.68817199074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45976.68817199074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45976.68817199074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45976.68817199074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45976.68817199074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45976.68817199074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45976.68817199074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45976.68817199074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45976.68817199074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45976.68817199074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45976.68817199074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45976.68817199074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45976.68817199074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45976.68817199074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45976.68817199074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45976.68817199074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45976.68817199074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45976.68817199074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45976.68817199074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45976.68817199074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45976.68817199074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45976.68817199074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45976.68817199074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45976.68817199074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45976.68817199074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45976.68817199074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45976.68817199074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45976.68817199074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45976.68817199074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45976.68817199074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45976.68817199074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45976.68817199074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45976.68817199074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45976.68817199074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45976.68817199074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45976.68817199074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45976.68817199074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45976.68817199074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45976.68817199074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45976.68817199074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45976.68817199074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45976.68817199074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45976.68817199074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45976.68817199074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45976.68817199074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45976.68817199074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45976.68817199074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45976.68817199074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45976.68817199074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45976.68817199074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45976.68817199074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45976.68817199074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45976.68817199074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45976.68817199074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45976.68817199074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45976.68817199074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45976.68817199074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45976.68817199074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45976.68817199074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45976.68817199074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45976.68817199074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45976.68817199074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45976.68817199074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45976.68817199074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45976.68817199074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45976.68817199074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45976.68817199074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45976.68817199074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45976.68817199074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45976.68817199074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45976.68817199074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45976.68817199074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45976.68817199074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45976.68817199074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45976.68817199074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45976.68817199074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45976.68817199074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45976.68817199074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45976.68817199074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45976.68817199074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45976.68817199074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45976.68817199074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45976.68817199074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45976.68817199074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45976.68817199074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45976.68817199074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45976.68817199074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45976.68817199074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45976.68817199074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45976.68817199074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45976.68817199074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45976.68817199074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45976.68817199074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45976.68817199074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45976.68817199074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45976.68817199074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45976.68817199074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45976.68817199074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45976.68817199074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45976.68817199074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45976.68817199074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45976.68817199074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45976.68817199074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45976.68817199074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45976.68817199074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45976.68817199074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45976.68817199074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45976.68817199074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45976.68817199074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45976.68817199074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45976.68817199074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45976.68817199074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45976.68817199074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45976.68817199074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45976.68817199074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45976.68817199074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45976.68817199074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45976.68817199074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45976.68817199074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45976.68817199074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45976.68817199074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45976.68817199074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45976.68817199074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45976.68817199074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45976.68817199074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45976.68817199074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45976.68817199074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45976.68817199074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45976.68817199074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45976.68817199074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45976.68817199074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45976.68817199074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45976.68817199074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45976.68817199074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45976.68817199074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45976.68817199074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45976.68817199074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45976.68817199074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45976.68817199074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45976.68817199074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45976.68817199074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45976.68817199074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45976.68817199074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45976.68817199074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45976.68817199074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45976.68817199074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45976.68817199074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45976.68817199074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45976.68817199074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45976.68817199074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45976.68817199074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45976.68817199074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45976.68817199074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45976.68817199074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45976.68817199074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45976.68817199074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45976.68817199074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45976.68817199074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45976.68817199074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45976.68817199074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45976.68817199074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45976.68817199074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45976.68817199074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45976.68817199074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45976.68817199074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45976.68817199074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45976.68817199074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45976.68817199074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45976.68817199074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45976.68817199074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45976.68817199074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45976.68817199074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45976.68817199074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45976.68817199074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45976.68817199074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45976.68817199074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45976.68817199074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45976.68817199074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45976.68817199074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45976.68817199074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45976.68817199074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45976.68817199074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45976.68817199074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45976.68817199074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45976.68817199074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45976.68817199074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45976.68817199074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45976.68817199074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45976.68817199074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45976.68817199074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45976.68817199074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45976.68817199074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45976.68817199074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45976.68817199074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45976.68817199074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45976.68817199074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45976.68817199074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45976.68817199074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45976.68817199074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45976.68817199074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45976.68817199074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45976.68817199074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45976.68817199074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45976.68817199074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45976.68817199074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45976.68817199074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45976.68817199074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45976.68817199074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45976.68817199074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45976.68817199074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45976.68817199074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45976.68817199074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45976.68817199074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45976.68817199074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45976.68817199074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45976.68817199074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45976.68817199074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45976.68817199074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45976.68817199074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45976.68817199074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45976.68817199074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45976.68817199074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45976.68817199074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45976.68817199074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45976.68817199074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45976.68817199074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45976.68817199074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45976.68817199074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45976.68817199074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45976.68817199074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45976.68817199074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45976.68817199074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45976.68817199074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45976.68817199074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45976.68817199074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45976.68817199074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45976.68817199074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45976.68817199074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45976.68817199074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45976.68817199074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45976.68817199074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45976.68817199074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45976.68817199074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45976.68817199074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45976.68817199074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45976.68817199074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45976.68817199074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45976.68817199074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45976.68817199074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45976.68817199074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45976.68817199074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45976.68817199074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45976.68817199074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45976.68817199074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45976.68817199074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45976.68817199074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45976.68817199074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45976.68817199074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45976.68817199074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45976.68817199074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45976.68817199074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45976.68817199074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45976.68817199074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45976.68817199074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45976.68817199074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45976.68817199074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45976.68817199074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45976.68817199074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45976.68817199074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45976.68817199074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45976.68817199074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45976.68817199074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45976.68817199074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45976.68817199074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45976.68817199074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45976.68817199074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45976.68817199074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45976.68817199074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45976.68817199074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45976.68817199074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45976.68817199074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45976.68817199074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45976.68817199074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45976.68817199074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45976.68817199074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45976.68817199074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45976.68817199074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45976.68817199074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45976.68817199074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45976.68817199074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45976.68817199074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45976.68817199074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45976.68817199074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45976.68817199074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45976.68817199074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45976.68817199074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45976.68817199074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45976.68817199074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45976.68817199074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45976.68817199074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45976.68817199074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45976.68817199074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45976.68817199074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45976.68817199074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45976.68817199074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45976.68817199074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45976.68817199074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45976.68817199074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45976.68817199074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45976.68817199074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45976.68817199074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45976.68817199074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45976.68817199074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45976.68817199074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45976.68817199074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45976.68817199074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45976.68817199074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45976.68817199074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45976.68817199074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45976.68817199074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45976.68817199074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45976.68817199074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45976.68817199074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45976.68817199074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273.20745439814345</v>
      </c>
      <c r="H2" s="96">
        <v>45703.474768518521</v>
      </c>
      <c r="I2" s="96" t="str">
        <f>IFERROR(VLOOKUP(D2,DB!A:F,6,0),"")</f>
        <v>SCECO</v>
      </c>
      <c r="J2" s="96" t="str">
        <f>IFERROR(VLOOKUP(D2,DB!A:G,7,0),"")</f>
        <v>Dead</v>
      </c>
      <c r="K2" s="98" t="s">
        <v>39112</v>
      </c>
      <c r="L2" s="92" t="str">
        <f>IFERROR(VLOOKUP(D2,DB!A:I,9,0),"")</f>
        <v>Latis</v>
      </c>
    </row>
    <row r="3" spans="1:16" ht="28.5" customHeight="1">
      <c r="A3" s="135" t="s">
        <v>39113</v>
      </c>
      <c r="B3" s="135" t="str">
        <f>IFERROR(VLOOKUP(D3,DB!A:K,11,0),"")</f>
        <v>R4</v>
      </c>
      <c r="C3" s="94">
        <v>2</v>
      </c>
      <c r="D3" s="92" t="s">
        <v>39114</v>
      </c>
      <c r="E3" s="95" t="s">
        <v>39021</v>
      </c>
      <c r="F3" s="96">
        <v>45976.452013888891</v>
      </c>
      <c r="G3" s="97">
        <f ca="1">IFERROR(NOW()-F3,"")</f>
        <v>0.23615810184855945</v>
      </c>
      <c r="H3" s="96">
        <v>45976.444687499999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34317</v>
      </c>
      <c r="E4" s="95" t="s">
        <v>39021</v>
      </c>
      <c r="F4" s="96">
        <v>45976.589108796295</v>
      </c>
      <c r="G4" s="97">
        <f ca="1">IFERROR(NOW()-F4,"")</f>
        <v>9.9063194444170222E-2</v>
      </c>
      <c r="H4" s="96">
        <v>45976.583136574074</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30502</v>
      </c>
      <c r="E5" s="95" t="s">
        <v>39021</v>
      </c>
      <c r="F5" s="96"/>
      <c r="G5" s="97">
        <f ca="1">IFERROR(NOW()-F5,"")</f>
        <v>45976.68817199074</v>
      </c>
      <c r="H5" s="96">
        <v>45976.591122685182</v>
      </c>
      <c r="I5" s="135" t="str">
        <f>IFERROR(VLOOKUP(D5,DB!A:F,6,0),"")</f>
        <v>SCECO</v>
      </c>
      <c r="J5" s="135" t="str">
        <f>IFERROR(VLOOKUP(D5,DB!A:G,7,0),"")</f>
        <v>Dead+In progress</v>
      </c>
      <c r="K5" s="98" t="s">
        <v>39119</v>
      </c>
      <c r="L5" s="92" t="str">
        <f>IFERROR(VLOOKUP(D5,DB!A:I,9,0),"")</f>
        <v>Latis</v>
      </c>
    </row>
    <row r="6" spans="1:16" ht="15" customHeight="1">
      <c r="A6" s="135" t="s">
        <v>39120</v>
      </c>
      <c r="B6" s="135" t="str">
        <f>IFERROR(VLOOKUP(D6,DB!A:K,11,0),"")</f>
        <v>R4</v>
      </c>
      <c r="C6" s="94">
        <v>1</v>
      </c>
      <c r="D6" s="92" t="s">
        <v>37238</v>
      </c>
      <c r="E6" s="95" t="s">
        <v>39021</v>
      </c>
      <c r="F6" s="96">
        <v>45976.66302083333</v>
      </c>
      <c r="G6" s="97">
        <f ca="1">IFERROR(NOW()-F6,"")</f>
        <v>2.5151157409709413E-2</v>
      </c>
      <c r="H6" s="96">
        <v>45976.657060185185</v>
      </c>
      <c r="I6" s="135" t="str">
        <f>IFERROR(VLOOKUP(D6,DB!A:F,6,0),"")</f>
        <v>Generator-SG</v>
      </c>
      <c r="J6" s="135" t="str">
        <f>IFERROR(VLOOKUP(D6,DB!A:G,7,0),"")</f>
        <v>Dead</v>
      </c>
      <c r="K6" s="98" t="s">
        <v>39121</v>
      </c>
      <c r="L6" s="92" t="str">
        <f>IFERROR(VLOOKUP(D6,DB!A:I,9,0),"")</f>
        <v>Latis</v>
      </c>
    </row>
    <row r="7" spans="1:16" ht="15" customHeight="1">
      <c r="A7" s="135" t="s">
        <v>39122</v>
      </c>
      <c r="B7" s="135" t="str">
        <f>IFERROR(VLOOKUP(D7,DB!A:K,11,0),"")</f>
        <v>R4</v>
      </c>
      <c r="C7" s="94">
        <v>2</v>
      </c>
      <c r="D7" s="92" t="s">
        <v>34889</v>
      </c>
      <c r="E7" s="95" t="s">
        <v>39021</v>
      </c>
      <c r="F7" s="96">
        <v>45976.666539351849</v>
      </c>
      <c r="G7" s="97">
        <f ca="1">IFERROR(NOW()-F7,"")</f>
        <v>2.1632638890878297E-2</v>
      </c>
      <c r="H7" s="96">
        <v>45976.617766203701</v>
      </c>
      <c r="I7" s="135" t="str">
        <f>IFERROR(VLOOKUP(D7,DB!A:F,6,0),"")</f>
        <v>SCECO</v>
      </c>
      <c r="J7" s="135" t="str">
        <f>IFERROR(VLOOKUP(D7,DB!A:G,7,0),"")</f>
        <v>Vandalized</v>
      </c>
      <c r="K7" s="98" t="s">
        <v>39123</v>
      </c>
      <c r="L7" s="92" t="str">
        <f>IFERROR(VLOOKUP(D7,DB!A:I,9,0),"")</f>
        <v>Latis</v>
      </c>
    </row>
    <row r="8" spans="1:16" ht="15" customHeight="1">
      <c r="A8" s="135"/>
      <c r="B8" s="135" t="str">
        <f>IFERROR(VLOOKUP(D8,DB!A:K,11,0),"")</f>
        <v/>
      </c>
      <c r="C8" s="94"/>
      <c r="D8" s="92"/>
      <c r="E8" s="95"/>
      <c r="F8" s="96"/>
      <c r="G8" s="97">
        <f ca="1">IFERROR(NOW()-F8,"")</f>
        <v>45976.68817199074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45976.68817199074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45976.68817199074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45976.68817199074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45976.68817199074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45976.68817199074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45976.68817199074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45976.68817199074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45976.68817199074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45976.68817199074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45976.68817199074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45976.68817199074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45976.68817199074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45976.68817199074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45976.68817199074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45976.68817199074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45976.68817199074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45976.68817199074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45976.68817199074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45976.68817199074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45976.68817199074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45976.68817199074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45976.68817199074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45976.68817199074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45976.68817199074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45976.68817199074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45976.68817199074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45976.68817199074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45976.68817199074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45976.68817199074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45976.68817199074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45976.68817199074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45976.68817199074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45976.68817199074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45976.68817199074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45976.68817199074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45976.68817199074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45976.68817199074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45976.68817199074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45976.68817199074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45976.68817199074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45976.68817199074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45976.68817199074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45976.68817199074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45976.68817199074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45976.68817199074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45976.68817199074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45976.68817199074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45976.68817199074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45976.68817199074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45976.68817199074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45976.68817199074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45976.68817199074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45976.68817199074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45976.68817199074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45976.68817199074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45976.68817199074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45976.68817199074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45976.68817199074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45976.68817199074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45976.68817199074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45976.68817199074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45976.68817199074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45976.68817199074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45976.68817199074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45976.68817199074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45976.68817199074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45976.68817199074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45976.68817199074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45976.68817199074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45976.68817199074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45976.68817199074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45976.68817199074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45976.68817199074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45976.68817199074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45976.68817199074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45976.68817199074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45976.68817199074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45976.68817199074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45976.68817199074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45976.68817199074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45976.68817199074</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84.856111805551336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50.499294675923011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28.027060879627243</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2" ca="1" si="2">IFERROR(NOW()-F6,"")</f>
        <v>45976.68817199074</v>
      </c>
      <c r="H6" s="125">
        <v>45976.36105324074</v>
      </c>
      <c r="I6" s="124" t="str">
        <f>IFERROR(VLOOKUP(D6,DB!A:F,6,0),"")</f>
        <v>SCECO</v>
      </c>
      <c r="J6" s="124" t="str">
        <f>IFERROR(VLOOKUP(D6,DB!A:G,7,0),"")</f>
        <v>Good</v>
      </c>
      <c r="K6" s="124" t="s">
        <v>39133</v>
      </c>
      <c r="L6" s="124" t="str">
        <f>IFERROR(VLOOKUP(D6,DB!A:I,9,0),"")</f>
        <v>Latis</v>
      </c>
    </row>
    <row r="7" spans="1:13">
      <c r="A7" s="124" t="s">
        <v>39132</v>
      </c>
      <c r="B7" s="124" t="str">
        <f>IFERROR(VLOOKUP(D7,DB!A:K,11,0),"")</f>
        <v>R5</v>
      </c>
      <c r="C7" s="124">
        <v>3</v>
      </c>
      <c r="D7" s="124" t="s">
        <v>38148</v>
      </c>
      <c r="E7" s="124" t="s">
        <v>39021</v>
      </c>
      <c r="F7" s="124"/>
      <c r="G7" s="126">
        <f t="shared" ca="1" si="2"/>
        <v>45976.68817199074</v>
      </c>
      <c r="H7" s="125">
        <v>45976.442164351851</v>
      </c>
      <c r="I7" s="124" t="str">
        <f>IFERROR(VLOOKUP(D7,DB!A:F,6,0),"")</f>
        <v>SCECO</v>
      </c>
      <c r="J7" s="124" t="str">
        <f>IFERROR(VLOOKUP(D7,DB!A:G,7,0),"")</f>
        <v>Haj Removal</v>
      </c>
      <c r="K7" s="124" t="s">
        <v>39134</v>
      </c>
      <c r="L7" s="124" t="str">
        <f>IFERROR(VLOOKUP(D7,DB!A:I,9,0),"")</f>
        <v>Latis</v>
      </c>
    </row>
    <row r="8" spans="1:13">
      <c r="A8" s="124" t="s">
        <v>39135</v>
      </c>
      <c r="B8" s="124" t="str">
        <f>IFERROR(VLOOKUP(D8,DB!A:K,11,0),"")</f>
        <v>R5</v>
      </c>
      <c r="C8" s="124">
        <v>1</v>
      </c>
      <c r="D8" s="124" t="s">
        <v>32205</v>
      </c>
      <c r="E8" s="124" t="s">
        <v>39100</v>
      </c>
      <c r="F8" s="158">
        <v>45976.662719907406</v>
      </c>
      <c r="G8" s="126">
        <f t="shared" ca="1" si="2"/>
        <v>2.5452083333220799E-2</v>
      </c>
      <c r="H8" s="158">
        <v>45976.656805555554</v>
      </c>
      <c r="I8" s="124" t="str">
        <f>IFERROR(VLOOKUP(D8,DB!A:F,6,0),"")</f>
        <v>SCECO</v>
      </c>
      <c r="J8" s="124" t="str">
        <f>IFERROR(VLOOKUP(D8,DB!A:G,7,0),"")</f>
        <v>Good</v>
      </c>
      <c r="K8" s="124" t="s">
        <v>39136</v>
      </c>
      <c r="L8" s="124" t="str">
        <f>IFERROR(VLOOKUP(D8,DB!A:I,9,0),"")</f>
        <v>Latis</v>
      </c>
    </row>
    <row r="9" spans="1:13">
      <c r="A9" s="124"/>
      <c r="B9" s="124" t="str">
        <f>IFERROR(VLOOKUP(D9,DB!A:K,11,0),"")</f>
        <v/>
      </c>
      <c r="C9" s="124"/>
      <c r="D9" s="124"/>
      <c r="E9" s="124"/>
      <c r="F9" s="124"/>
      <c r="G9" s="126">
        <f t="shared" ca="1" si="2"/>
        <v>45976.68817199074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45976.68817199074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45976.68817199074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45976.68817199074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45976.68817199074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45976.68817199074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45976.68817199074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45976.68817199074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45976.68817199074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45976.68817199074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45976.68817199074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45976.68817199074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45976.68817199074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45976.68817199074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45976.68817199074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45976.68817199074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45976.68817199074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45976.68817199074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45976.68817199074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45976.68817199074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45976.68817199074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45976.68817199074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45976.68817199074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45976.68817199074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45976.68817199074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45976.68817199074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45976.68817199074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45976.68817199074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45976.68817199074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45976.68817199074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45976.68817199074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45976.68817199074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45976.68817199074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45976.68817199074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45976.68817199074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45976.68817199074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45976.68817199074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45976.68817199074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45976.68817199074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45976.68817199074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45976.68817199074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45976.68817199074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45976.68817199074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45976.68817199074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45976.68817199074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45976.68817199074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45976.68817199074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45976.68817199074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45976.68817199074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45976.68817199074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45976.68817199074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45976.68817199074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45976.68817199074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45976.68817199074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45976.68817199074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45976.68817199074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45976.68817199074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45976.68817199074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45976.68817199074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45976.68817199074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45976.68817199074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45976.68817199074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45976.68817199074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45976.68817199074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45976.68817199074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45976.68817199074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45976.68817199074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45976.68817199074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45976.68817199074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45976.68817199074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45976.68817199074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45976.68817199074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45976.68817199074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45976.68817199074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45976.68817199074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45976.68817199074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45976.68817199074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45976.68817199074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45976.68817199074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45976.68817199074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45976.68817199074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45976.68817199074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45976.68817199074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45976.68817199074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45976.68817199074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45976.68817199074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45976.68817199074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45976.68817199074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45976.68817199074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45976.68817199074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45976.68817199074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45976.68817199074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45976.68817199074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45976.68817199074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45976.68817199074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45976.68817199074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45976.68817199074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45976.68817199074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45976.68817199074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45976.68817199074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45976.68817199074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45976.68817199074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45976.68817199074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45976.68817199074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45976.68817199074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45976.68817199074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45976.68817199074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45976.68817199074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45976.68817199074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45976.68817199074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45976.68817199074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45976.68817199074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45976.68817199074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45976.68817199074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45976.68817199074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45976.68817199074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45976.68817199074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45976.68817199074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45976.68817199074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45976.68817199074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45976.68817199074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45976.68817199074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45976.68817199074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45976.68817199074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45976.68817199074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45976.68817199074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45976.68817199074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45976.68817199074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45976.68817199074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45976.68817199074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45976.68817199074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45976.68817199074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45976.68817199074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45976.68817199074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45976.68817199074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45976.68817199074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45976.68817199074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45976.68817199074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45976.68817199074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45976.68817199074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45976.68817199074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45976.68817199074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45976.68817199074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45976.68817199074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45976.68817199074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45976.68817199074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45976.68817199074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45976.68817199074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45976.68817199074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45976.68817199074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45976.68817199074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45976.68817199074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45976.68817199074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45976.68817199074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45976.68817199074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45976.68817199074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45976.68817199074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45976.68817199074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45976.68817199074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45976.68817199074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45976.68817199074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45976.68817199074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45976.68817199074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45976.68817199074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45976.68817199074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45976.68817199074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45976.68817199074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45976.68817199074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45976.68817199074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45976.68817199074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45976.68817199074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45976.68817199074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45976.68817199074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45976.68817199074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45976.68817199074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45976.68817199074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45976.68817199074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45976.68817199074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45976.68817199074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45976.68817199074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45976.68817199074</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37870</v>
      </c>
      <c r="E2" s="124" t="s">
        <v>39021</v>
      </c>
      <c r="F2" s="143">
        <v>45976.598136574074</v>
      </c>
      <c r="G2" s="105">
        <f t="shared" ref="G2:G15" ca="1" si="0">IFERROR(NOW()-F2,"-")</f>
        <v>9.0035416666069068E-2</v>
      </c>
      <c r="H2" s="143">
        <v>45976.592048611114</v>
      </c>
      <c r="I2" s="141" t="str">
        <f>IFERROR(VLOOKUP(D2,DB!A:F,6,0),"")</f>
        <v>SCECO</v>
      </c>
      <c r="J2" s="141" t="str">
        <f>IFERROR(VLOOKUP(D2,DB!A:G,7,0),"")</f>
        <v>No BB Shifted</v>
      </c>
      <c r="K2" s="144" t="s">
        <v>39138</v>
      </c>
      <c r="L2" s="145" t="str">
        <f>IFERROR(VLOOKUP(D2,DB!A:I,9,0),"")</f>
        <v>Latis</v>
      </c>
    </row>
    <row r="3" spans="1:16382" ht="31.5" customHeight="1">
      <c r="A3" s="140"/>
      <c r="B3" s="141" t="str">
        <f>IFERROR(VLOOKUP(D3,DB!A:K,11,0),"")</f>
        <v/>
      </c>
      <c r="C3" s="142"/>
      <c r="D3" s="141"/>
      <c r="E3" s="124"/>
      <c r="F3" s="143"/>
      <c r="G3" s="105">
        <f t="shared" ca="1" si="0"/>
        <v>45976.68817199074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45976.68817199074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45976.68817199074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45976.68817199074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45976.68817199074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45976.68817199074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45976.68817199074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45976.68817199074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45976.68817199074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45976.68817199074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45976.68817199074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45976.68817199074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45976.68817199074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45976.68817199074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45976.68817199074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45976.68817199074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45976.68817199074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45976.68817199074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45976.68817199074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45976.68817199074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45976.68817199074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45976.68817199074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45976.68817199074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45976.68817199074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45976.68817199074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45976.68817199074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45976.68817199074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45976.68817199074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45976.68817199074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45976.68817199074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45976.68817199074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45976.68817199074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45976.68817199074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45976.68817199074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45976.68817199074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45976.68817199074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45976.68817199074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45976.68817199074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45976.68817199074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45976.68817199074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45976.68817199074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45976.68817199074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45976.68817199074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45976.68817199074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45976.68817199074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45976.68817199074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45976.68817199074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45976.68817199074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45976.68817199074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45976.68817199074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45976.68817199074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45976.68817199074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45976.68817199074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45976.68817199074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45976.68817199074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45976.68817199074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45976.68817199074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45976.68817199074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45976.68817199074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45976.68817199074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45976.68817199074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45976.68817199074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45976.68817199074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45976.68817199074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45976.68817199074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45976.68817199074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45976.68817199074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45976.68817199074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45976.68817199074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45976.68817199074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45976.68817199074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45976.68817199074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45976.68817199074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45976.68817199074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45976.68817199074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45976.68817199074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45976.68817199074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45976.68817199074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45976.68817199074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45976.68817199074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45976.68817199074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45976.68817199074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45976.68817199074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45976.68817199074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45976.68817199074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45976.68817199074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45976.68817199074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45976.68817199074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45976.68817199074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45976.68817199074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45976.68817199074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45976.68817199074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45976.68817199074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45976.68817199074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45976.68817199074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45976.68817199074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45976.68817199074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45976.68817199074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45976.68817199074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45976.68817199074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45976.68817199074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45976.68817199074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45976.68817199074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45976.68817199074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45976.68817199074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45976.68817199074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45976.68817199074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45976.68817199074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45976.68817199074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45976.68817199074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45976.68817199074</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2025-11-15T13:31:27Z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